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Nils\Dropbox\Bio-Protocol\20171109 Submitted version1\"/>
    </mc:Choice>
  </mc:AlternateContent>
  <bookViews>
    <workbookView xWindow="0" yWindow="0" windowWidth="28800" windowHeight="14325" tabRatio="516"/>
  </bookViews>
  <sheets>
    <sheet name="0 Instructions" sheetId="12" r:id="rId1"/>
    <sheet name="1 Raw Data" sheetId="6" r:id="rId2"/>
    <sheet name="2 Minus PBS" sheetId="11" r:id="rId3"/>
    <sheet name="3 Data" sheetId="1" r:id="rId4"/>
    <sheet name="4 Results" sheetId="5" r:id="rId5"/>
    <sheet name="5 Summary" sheetId="8" r:id="rId6"/>
    <sheet name="Exc 504" sheetId="3" r:id="rId7"/>
    <sheet name="Exc 590" sheetId="4" r:id="rId8"/>
  </sheets>
  <definedNames>
    <definedName name="_xlnm.Print_Area" localSheetId="5">'5 Summary'!#REF!</definedName>
    <definedName name="_xlnm.Print_Area" localSheetId="6">'Exc 504'!#REF!</definedName>
  </definedNames>
  <calcPr calcId="162913"/>
</workbook>
</file>

<file path=xl/calcChain.xml><?xml version="1.0" encoding="utf-8"?>
<calcChain xmlns="http://schemas.openxmlformats.org/spreadsheetml/2006/main">
  <c r="V193" i="11" l="1"/>
  <c r="V192" i="11"/>
  <c r="V191" i="11"/>
  <c r="V190" i="11"/>
  <c r="V189" i="11"/>
  <c r="V188" i="11"/>
  <c r="V187" i="11"/>
  <c r="V186" i="11"/>
  <c r="V185" i="11"/>
  <c r="V184" i="11"/>
  <c r="V183" i="11"/>
  <c r="V182" i="11"/>
  <c r="V181" i="11"/>
  <c r="V180" i="11"/>
  <c r="V179" i="11"/>
  <c r="V178" i="11"/>
  <c r="V177" i="11"/>
  <c r="V176" i="11"/>
  <c r="V175" i="11"/>
  <c r="V174" i="11"/>
  <c r="V173" i="11"/>
  <c r="V172" i="11"/>
  <c r="V171" i="11"/>
  <c r="V170" i="11"/>
  <c r="V169" i="11"/>
  <c r="V168" i="11"/>
  <c r="V167" i="11"/>
  <c r="V166" i="11"/>
  <c r="V165" i="11"/>
  <c r="V164" i="11"/>
  <c r="V163" i="11"/>
  <c r="V162" i="11"/>
  <c r="V161" i="11"/>
  <c r="V160" i="11"/>
  <c r="V159" i="11"/>
  <c r="V158" i="11"/>
  <c r="V157" i="11"/>
  <c r="V156" i="11"/>
  <c r="V155" i="11"/>
  <c r="V154" i="11"/>
  <c r="V153" i="11"/>
  <c r="V152" i="11"/>
  <c r="V151" i="11"/>
  <c r="V150" i="11"/>
  <c r="V149" i="11"/>
  <c r="V148" i="11"/>
  <c r="V147" i="11"/>
  <c r="V146" i="11"/>
  <c r="V145" i="11"/>
  <c r="V144" i="11"/>
  <c r="V143" i="11"/>
  <c r="V142" i="11"/>
  <c r="V141" i="11"/>
  <c r="V140" i="11"/>
  <c r="V139" i="11"/>
  <c r="V138" i="11"/>
  <c r="V137" i="11"/>
  <c r="V136" i="11"/>
  <c r="V135" i="11"/>
  <c r="V134" i="11"/>
  <c r="V133" i="11"/>
  <c r="V132" i="11"/>
  <c r="V131" i="11"/>
  <c r="V130" i="11"/>
  <c r="V129" i="11"/>
  <c r="V128" i="11"/>
  <c r="V127" i="11"/>
  <c r="V126" i="11"/>
  <c r="V125" i="11"/>
  <c r="V124" i="11"/>
  <c r="V123" i="11"/>
  <c r="V122" i="11"/>
  <c r="V121" i="11"/>
  <c r="V120" i="11"/>
  <c r="V119" i="11"/>
  <c r="V118" i="11"/>
  <c r="V117" i="11"/>
  <c r="V116" i="11"/>
  <c r="V115" i="11"/>
  <c r="V114" i="11"/>
  <c r="V113" i="11"/>
  <c r="V112" i="11"/>
  <c r="V111" i="11"/>
  <c r="V110" i="11"/>
  <c r="V109" i="11"/>
  <c r="V108" i="11"/>
  <c r="V107" i="11"/>
  <c r="V106" i="11"/>
  <c r="V105" i="11"/>
  <c r="V104" i="11"/>
  <c r="V103" i="11"/>
  <c r="V102" i="11"/>
  <c r="V101" i="11"/>
  <c r="X100" i="11"/>
  <c r="V100" i="11"/>
  <c r="X99" i="11"/>
  <c r="V99" i="11"/>
  <c r="X98" i="11"/>
  <c r="V98" i="11"/>
  <c r="X97" i="11"/>
  <c r="V97" i="11"/>
  <c r="X96" i="11"/>
  <c r="V96" i="11"/>
  <c r="X95" i="11"/>
  <c r="V95" i="11"/>
  <c r="X94" i="11"/>
  <c r="V94" i="11"/>
  <c r="X93" i="11"/>
  <c r="V93" i="11"/>
  <c r="X92" i="11"/>
  <c r="V92" i="11"/>
  <c r="X91" i="11"/>
  <c r="V91" i="11"/>
  <c r="X90" i="11"/>
  <c r="V90" i="11"/>
  <c r="X89" i="11"/>
  <c r="V89" i="11"/>
  <c r="X88" i="11"/>
  <c r="V88" i="11"/>
  <c r="X87" i="11"/>
  <c r="V87" i="11"/>
  <c r="X86" i="11"/>
  <c r="V86" i="11"/>
  <c r="X85" i="11"/>
  <c r="V85" i="11"/>
  <c r="X84" i="11"/>
  <c r="V84" i="11"/>
  <c r="X83" i="11"/>
  <c r="V83" i="11"/>
  <c r="X82" i="11"/>
  <c r="V82" i="11"/>
  <c r="X81" i="11"/>
  <c r="V81" i="11"/>
  <c r="X80" i="11"/>
  <c r="V80" i="11"/>
  <c r="X79" i="11"/>
  <c r="V79" i="11"/>
  <c r="X78" i="11"/>
  <c r="V78" i="11"/>
  <c r="X77" i="11"/>
  <c r="V77" i="11"/>
  <c r="X76" i="11"/>
  <c r="V76" i="11"/>
  <c r="X75" i="11"/>
  <c r="V75" i="11"/>
  <c r="X74" i="11"/>
  <c r="V74" i="11"/>
  <c r="X73" i="11"/>
  <c r="V73" i="11"/>
  <c r="X72" i="11"/>
  <c r="V72" i="11"/>
  <c r="X71" i="11"/>
  <c r="V71" i="11"/>
  <c r="X70" i="11"/>
  <c r="V70" i="11"/>
  <c r="X69" i="11"/>
  <c r="V69" i="11"/>
  <c r="X68" i="11"/>
  <c r="V68" i="11"/>
  <c r="X67" i="11"/>
  <c r="V67" i="11"/>
  <c r="X66" i="11"/>
  <c r="V66" i="11"/>
  <c r="X65" i="11"/>
  <c r="V65" i="11"/>
  <c r="X64" i="11"/>
  <c r="V64" i="11"/>
  <c r="X63" i="11"/>
  <c r="V63" i="11"/>
  <c r="X62" i="11"/>
  <c r="V62" i="11"/>
  <c r="X61" i="11"/>
  <c r="V61" i="11"/>
  <c r="X60" i="11"/>
  <c r="V60" i="11"/>
  <c r="X59" i="11"/>
  <c r="V59" i="11"/>
  <c r="X58" i="11"/>
  <c r="V58" i="11"/>
  <c r="X57" i="11"/>
  <c r="V57" i="11"/>
  <c r="X56" i="11"/>
  <c r="V56" i="11"/>
  <c r="X55" i="11"/>
  <c r="V55" i="11"/>
  <c r="X54" i="11"/>
  <c r="V54" i="11"/>
  <c r="X53" i="11"/>
  <c r="V53" i="11"/>
  <c r="X52" i="11"/>
  <c r="V52" i="11"/>
  <c r="X51" i="11"/>
  <c r="V51" i="11"/>
  <c r="X50" i="11"/>
  <c r="V50" i="11"/>
  <c r="X49" i="11"/>
  <c r="V49" i="11"/>
  <c r="X48" i="11"/>
  <c r="V48" i="11"/>
  <c r="X47" i="11"/>
  <c r="V47" i="11"/>
  <c r="X46" i="11"/>
  <c r="V46" i="11"/>
  <c r="X45" i="11"/>
  <c r="V45" i="11"/>
  <c r="X44" i="11"/>
  <c r="V44" i="11"/>
  <c r="X43" i="11"/>
  <c r="V43" i="11"/>
  <c r="X42" i="11"/>
  <c r="V42" i="11"/>
  <c r="X41" i="11"/>
  <c r="V41" i="11"/>
  <c r="X40" i="11"/>
  <c r="V40" i="11"/>
  <c r="X39" i="11"/>
  <c r="V39" i="11"/>
  <c r="X38" i="11"/>
  <c r="V38" i="11"/>
  <c r="X37" i="11"/>
  <c r="V37" i="11"/>
  <c r="X36" i="11"/>
  <c r="V36" i="11"/>
  <c r="X35" i="11"/>
  <c r="V35" i="11"/>
  <c r="X34" i="11"/>
  <c r="V34" i="11"/>
  <c r="X33" i="11"/>
  <c r="V33" i="11"/>
  <c r="X32" i="11"/>
  <c r="V32" i="11"/>
  <c r="X31" i="11"/>
  <c r="V31" i="11"/>
  <c r="X30" i="11"/>
  <c r="V30" i="11"/>
  <c r="X29" i="11"/>
  <c r="V29" i="11"/>
  <c r="X28" i="11"/>
  <c r="V28" i="11"/>
  <c r="X27" i="11"/>
  <c r="V27" i="11"/>
  <c r="X26" i="11"/>
  <c r="V26" i="11"/>
  <c r="X25" i="11"/>
  <c r="V25" i="11"/>
  <c r="X24" i="11"/>
  <c r="V24" i="11"/>
  <c r="X23" i="11"/>
  <c r="V23" i="11"/>
  <c r="X22" i="11"/>
  <c r="V22" i="11"/>
  <c r="X21" i="11"/>
  <c r="V21" i="11"/>
  <c r="X20" i="11"/>
  <c r="V20" i="11"/>
  <c r="X19" i="11"/>
  <c r="V19" i="11"/>
  <c r="X18" i="11"/>
  <c r="V18" i="11"/>
  <c r="X17" i="11"/>
  <c r="V17" i="11"/>
  <c r="X16" i="11"/>
  <c r="V16" i="11"/>
  <c r="X15" i="11"/>
  <c r="V15" i="11"/>
  <c r="X14" i="11"/>
  <c r="V14" i="11"/>
  <c r="X13" i="11"/>
  <c r="V13" i="11"/>
  <c r="X12" i="11"/>
  <c r="V12" i="11"/>
  <c r="X11" i="11"/>
  <c r="V11" i="11"/>
  <c r="X10" i="11"/>
  <c r="V10" i="11"/>
  <c r="X9" i="11"/>
  <c r="V9" i="11"/>
  <c r="X8" i="11"/>
  <c r="V8" i="11"/>
  <c r="X7" i="11"/>
  <c r="V7" i="11"/>
  <c r="X6" i="11"/>
  <c r="V6" i="11"/>
  <c r="X5" i="11"/>
  <c r="V5" i="11"/>
  <c r="J7" i="1"/>
  <c r="B5" i="11"/>
  <c r="D5" i="11"/>
  <c r="F5" i="11"/>
  <c r="H5" i="11"/>
  <c r="J5" i="11"/>
  <c r="L5" i="11"/>
  <c r="N5" i="11"/>
  <c r="P5" i="11"/>
  <c r="R5" i="11"/>
  <c r="T5" i="11"/>
  <c r="B6" i="11"/>
  <c r="D6" i="11"/>
  <c r="F6" i="11"/>
  <c r="H6" i="11"/>
  <c r="J6" i="11"/>
  <c r="L6" i="11"/>
  <c r="N6" i="11"/>
  <c r="P6" i="11"/>
  <c r="R6" i="11"/>
  <c r="T6" i="11"/>
  <c r="B7" i="11"/>
  <c r="D7" i="11"/>
  <c r="F7" i="11"/>
  <c r="H7" i="11"/>
  <c r="J7" i="11"/>
  <c r="L7" i="11"/>
  <c r="N7" i="11"/>
  <c r="P7" i="11"/>
  <c r="R7" i="11"/>
  <c r="T7" i="11"/>
  <c r="B8" i="11"/>
  <c r="D8" i="11"/>
  <c r="F8" i="11"/>
  <c r="H8" i="11"/>
  <c r="J8" i="11"/>
  <c r="L8" i="11"/>
  <c r="N8" i="11"/>
  <c r="P8" i="11"/>
  <c r="R8" i="11"/>
  <c r="T8" i="11"/>
  <c r="B9" i="11"/>
  <c r="D9" i="11"/>
  <c r="F9" i="11"/>
  <c r="H9" i="11"/>
  <c r="J9" i="11"/>
  <c r="L9" i="11"/>
  <c r="N9" i="11"/>
  <c r="P9" i="11"/>
  <c r="R9" i="11"/>
  <c r="T9" i="11"/>
  <c r="B10" i="11"/>
  <c r="D10" i="11"/>
  <c r="F10" i="11"/>
  <c r="H10" i="11"/>
  <c r="J10" i="11"/>
  <c r="L10" i="11"/>
  <c r="N10" i="11"/>
  <c r="P10" i="11"/>
  <c r="R10" i="11"/>
  <c r="T10" i="11"/>
  <c r="B11" i="11"/>
  <c r="D11" i="11"/>
  <c r="F11" i="11"/>
  <c r="H11" i="11"/>
  <c r="J11" i="11"/>
  <c r="L11" i="11"/>
  <c r="N11" i="11"/>
  <c r="P11" i="11"/>
  <c r="R11" i="11"/>
  <c r="T11" i="11"/>
  <c r="B12" i="11"/>
  <c r="D12" i="11"/>
  <c r="F12" i="11"/>
  <c r="H12" i="11"/>
  <c r="J12" i="11"/>
  <c r="L12" i="11"/>
  <c r="N12" i="11"/>
  <c r="P12" i="11"/>
  <c r="R12" i="11"/>
  <c r="T12" i="11"/>
  <c r="B13" i="11"/>
  <c r="D13" i="11"/>
  <c r="F13" i="11"/>
  <c r="H13" i="11"/>
  <c r="J13" i="11"/>
  <c r="L13" i="11"/>
  <c r="N13" i="11"/>
  <c r="P13" i="11"/>
  <c r="R13" i="11"/>
  <c r="T13" i="11"/>
  <c r="B14" i="11"/>
  <c r="D14" i="11"/>
  <c r="F14" i="11"/>
  <c r="H14" i="11"/>
  <c r="J14" i="11"/>
  <c r="L14" i="11"/>
  <c r="N14" i="11"/>
  <c r="P14" i="11"/>
  <c r="R14" i="11"/>
  <c r="T14" i="11"/>
  <c r="B15" i="11"/>
  <c r="D15" i="11"/>
  <c r="F15" i="11"/>
  <c r="H15" i="11"/>
  <c r="J15" i="11"/>
  <c r="L15" i="11"/>
  <c r="N15" i="11"/>
  <c r="P15" i="11"/>
  <c r="R15" i="11"/>
  <c r="T15" i="11"/>
  <c r="B16" i="11"/>
  <c r="D16" i="11"/>
  <c r="F16" i="11"/>
  <c r="H16" i="11"/>
  <c r="J16" i="11"/>
  <c r="L16" i="11"/>
  <c r="N16" i="11"/>
  <c r="P16" i="11"/>
  <c r="R16" i="11"/>
  <c r="T16" i="11"/>
  <c r="B17" i="11"/>
  <c r="D17" i="11"/>
  <c r="F17" i="11"/>
  <c r="H17" i="11"/>
  <c r="J17" i="11"/>
  <c r="L17" i="11"/>
  <c r="N17" i="11"/>
  <c r="P17" i="11"/>
  <c r="R17" i="11"/>
  <c r="T17" i="11"/>
  <c r="B18" i="11"/>
  <c r="D18" i="11"/>
  <c r="F18" i="11"/>
  <c r="H18" i="11"/>
  <c r="J18" i="11"/>
  <c r="L18" i="11"/>
  <c r="N18" i="11"/>
  <c r="P18" i="11"/>
  <c r="R18" i="11"/>
  <c r="T18" i="11"/>
  <c r="B19" i="11"/>
  <c r="D19" i="11"/>
  <c r="F19" i="11"/>
  <c r="H19" i="11"/>
  <c r="J19" i="11"/>
  <c r="L19" i="11"/>
  <c r="N19" i="11"/>
  <c r="P19" i="11"/>
  <c r="R19" i="11"/>
  <c r="T19" i="11"/>
  <c r="B20" i="11"/>
  <c r="D20" i="11"/>
  <c r="F20" i="11"/>
  <c r="H20" i="11"/>
  <c r="J20" i="11"/>
  <c r="L20" i="11"/>
  <c r="N20" i="11"/>
  <c r="P20" i="11"/>
  <c r="R20" i="11"/>
  <c r="T20" i="11"/>
  <c r="B21" i="11"/>
  <c r="D21" i="11"/>
  <c r="F21" i="11"/>
  <c r="H21" i="11"/>
  <c r="J21" i="11"/>
  <c r="L21" i="11"/>
  <c r="N21" i="11"/>
  <c r="P21" i="11"/>
  <c r="R21" i="11"/>
  <c r="T21" i="11"/>
  <c r="B22" i="11"/>
  <c r="D22" i="11"/>
  <c r="F22" i="11"/>
  <c r="H22" i="11"/>
  <c r="J22" i="11"/>
  <c r="L22" i="11"/>
  <c r="N22" i="11"/>
  <c r="P22" i="11"/>
  <c r="R22" i="11"/>
  <c r="T22" i="11"/>
  <c r="B23" i="11"/>
  <c r="D23" i="11"/>
  <c r="F23" i="11"/>
  <c r="H23" i="11"/>
  <c r="J23" i="11"/>
  <c r="L23" i="11"/>
  <c r="N23" i="11"/>
  <c r="P23" i="11"/>
  <c r="R23" i="11"/>
  <c r="T23" i="11"/>
  <c r="B24" i="11"/>
  <c r="D24" i="11"/>
  <c r="F24" i="11"/>
  <c r="H24" i="11"/>
  <c r="J24" i="11"/>
  <c r="L24" i="11"/>
  <c r="N24" i="11"/>
  <c r="P24" i="11"/>
  <c r="R24" i="11"/>
  <c r="T24" i="11"/>
  <c r="B25" i="11"/>
  <c r="D25" i="11"/>
  <c r="F25" i="11"/>
  <c r="H25" i="11"/>
  <c r="J25" i="11"/>
  <c r="L25" i="11"/>
  <c r="N25" i="11"/>
  <c r="P25" i="11"/>
  <c r="R25" i="11"/>
  <c r="T25" i="11"/>
  <c r="B26" i="11"/>
  <c r="D26" i="11"/>
  <c r="F26" i="11"/>
  <c r="H26" i="11"/>
  <c r="J26" i="11"/>
  <c r="L26" i="11"/>
  <c r="N26" i="11"/>
  <c r="P26" i="11"/>
  <c r="R26" i="11"/>
  <c r="T26" i="11"/>
  <c r="B27" i="11"/>
  <c r="D27" i="11"/>
  <c r="F27" i="11"/>
  <c r="H27" i="11"/>
  <c r="J27" i="11"/>
  <c r="L27" i="11"/>
  <c r="N27" i="11"/>
  <c r="P27" i="11"/>
  <c r="R27" i="11"/>
  <c r="T27" i="11"/>
  <c r="B28" i="11"/>
  <c r="D28" i="11"/>
  <c r="F28" i="11"/>
  <c r="H28" i="11"/>
  <c r="J28" i="11"/>
  <c r="L28" i="11"/>
  <c r="N28" i="11"/>
  <c r="P28" i="11"/>
  <c r="R28" i="11"/>
  <c r="T28" i="11"/>
  <c r="B29" i="11"/>
  <c r="D29" i="11"/>
  <c r="F29" i="11"/>
  <c r="H29" i="11"/>
  <c r="J29" i="11"/>
  <c r="L29" i="11"/>
  <c r="N29" i="11"/>
  <c r="P29" i="11"/>
  <c r="R29" i="11"/>
  <c r="T29" i="11"/>
  <c r="B30" i="11"/>
  <c r="D30" i="11"/>
  <c r="F30" i="11"/>
  <c r="H30" i="11"/>
  <c r="J30" i="11"/>
  <c r="L30" i="11"/>
  <c r="N30" i="11"/>
  <c r="P30" i="11"/>
  <c r="R30" i="11"/>
  <c r="T30" i="11"/>
  <c r="B31" i="11"/>
  <c r="D31" i="11"/>
  <c r="F31" i="11"/>
  <c r="H31" i="11"/>
  <c r="J31" i="11"/>
  <c r="L31" i="11"/>
  <c r="N31" i="11"/>
  <c r="P31" i="11"/>
  <c r="R31" i="11"/>
  <c r="T31" i="11"/>
  <c r="B32" i="11"/>
  <c r="D32" i="11"/>
  <c r="F32" i="11"/>
  <c r="H32" i="11"/>
  <c r="J32" i="11"/>
  <c r="L32" i="11"/>
  <c r="N32" i="11"/>
  <c r="P32" i="11"/>
  <c r="R32" i="11"/>
  <c r="T32" i="11"/>
  <c r="B33" i="11"/>
  <c r="D33" i="11"/>
  <c r="F33" i="11"/>
  <c r="H33" i="11"/>
  <c r="J33" i="11"/>
  <c r="L33" i="11"/>
  <c r="N33" i="11"/>
  <c r="P33" i="11"/>
  <c r="R33" i="11"/>
  <c r="T33" i="11"/>
  <c r="B34" i="11"/>
  <c r="D34" i="11"/>
  <c r="F34" i="11"/>
  <c r="H34" i="11"/>
  <c r="J34" i="11"/>
  <c r="L34" i="11"/>
  <c r="N34" i="11"/>
  <c r="P34" i="11"/>
  <c r="R34" i="11"/>
  <c r="T34" i="11"/>
  <c r="B35" i="11"/>
  <c r="D35" i="11"/>
  <c r="F35" i="11"/>
  <c r="H35" i="11"/>
  <c r="J35" i="11"/>
  <c r="L35" i="11"/>
  <c r="N35" i="11"/>
  <c r="P35" i="11"/>
  <c r="R35" i="11"/>
  <c r="T35" i="11"/>
  <c r="B36" i="11"/>
  <c r="D36" i="11"/>
  <c r="F36" i="11"/>
  <c r="H36" i="11"/>
  <c r="J36" i="11"/>
  <c r="L36" i="11"/>
  <c r="N36" i="11"/>
  <c r="P36" i="11"/>
  <c r="R36" i="11"/>
  <c r="T36" i="11"/>
  <c r="B37" i="11"/>
  <c r="D37" i="11"/>
  <c r="F37" i="11"/>
  <c r="H37" i="11"/>
  <c r="J37" i="11"/>
  <c r="L37" i="11"/>
  <c r="N37" i="11"/>
  <c r="P37" i="11"/>
  <c r="R37" i="11"/>
  <c r="T37" i="11"/>
  <c r="B38" i="11"/>
  <c r="D38" i="11"/>
  <c r="F38" i="11"/>
  <c r="H38" i="11"/>
  <c r="J38" i="11"/>
  <c r="L38" i="11"/>
  <c r="N38" i="11"/>
  <c r="P38" i="11"/>
  <c r="R38" i="11"/>
  <c r="T38" i="11"/>
  <c r="B39" i="11"/>
  <c r="D39" i="11"/>
  <c r="F39" i="11"/>
  <c r="H39" i="11"/>
  <c r="J39" i="11"/>
  <c r="L39" i="11"/>
  <c r="N39" i="11"/>
  <c r="P39" i="11"/>
  <c r="R39" i="11"/>
  <c r="T39" i="11"/>
  <c r="B40" i="11"/>
  <c r="D40" i="11"/>
  <c r="F40" i="11"/>
  <c r="H40" i="11"/>
  <c r="J40" i="11"/>
  <c r="L40" i="11"/>
  <c r="N40" i="11"/>
  <c r="P40" i="11"/>
  <c r="R40" i="11"/>
  <c r="T40" i="11"/>
  <c r="B41" i="11"/>
  <c r="D41" i="11"/>
  <c r="F41" i="11"/>
  <c r="H41" i="11"/>
  <c r="J41" i="11"/>
  <c r="L41" i="11"/>
  <c r="N41" i="11"/>
  <c r="P41" i="11"/>
  <c r="R41" i="11"/>
  <c r="T41" i="11"/>
  <c r="B42" i="11"/>
  <c r="D42" i="11"/>
  <c r="F42" i="11"/>
  <c r="H42" i="11"/>
  <c r="J42" i="11"/>
  <c r="L42" i="11"/>
  <c r="N42" i="11"/>
  <c r="P42" i="11"/>
  <c r="R42" i="11"/>
  <c r="T42" i="11"/>
  <c r="B43" i="11"/>
  <c r="D43" i="11"/>
  <c r="F43" i="11"/>
  <c r="H43" i="11"/>
  <c r="J43" i="11"/>
  <c r="L43" i="11"/>
  <c r="N43" i="11"/>
  <c r="P43" i="11"/>
  <c r="R43" i="11"/>
  <c r="T43" i="11"/>
  <c r="B44" i="11"/>
  <c r="D44" i="11"/>
  <c r="F44" i="11"/>
  <c r="H44" i="11"/>
  <c r="J44" i="11"/>
  <c r="L44" i="11"/>
  <c r="N44" i="11"/>
  <c r="P44" i="11"/>
  <c r="R44" i="11"/>
  <c r="T44" i="11"/>
  <c r="B45" i="11"/>
  <c r="D45" i="11"/>
  <c r="F45" i="11"/>
  <c r="H45" i="11"/>
  <c r="J45" i="11"/>
  <c r="L45" i="11"/>
  <c r="N45" i="11"/>
  <c r="P45" i="11"/>
  <c r="R45" i="11"/>
  <c r="T45" i="11"/>
  <c r="B46" i="11"/>
  <c r="D46" i="11"/>
  <c r="F46" i="11"/>
  <c r="H46" i="11"/>
  <c r="J46" i="11"/>
  <c r="L46" i="11"/>
  <c r="N46" i="11"/>
  <c r="P46" i="11"/>
  <c r="R46" i="11"/>
  <c r="T46" i="11"/>
  <c r="B47" i="11"/>
  <c r="D47" i="11"/>
  <c r="F47" i="11"/>
  <c r="H47" i="11"/>
  <c r="J47" i="11"/>
  <c r="L47" i="11"/>
  <c r="N47" i="11"/>
  <c r="P47" i="11"/>
  <c r="R47" i="11"/>
  <c r="T47" i="11"/>
  <c r="B48" i="11"/>
  <c r="D48" i="11"/>
  <c r="F48" i="11"/>
  <c r="H48" i="11"/>
  <c r="J48" i="11"/>
  <c r="L48" i="11"/>
  <c r="N48" i="11"/>
  <c r="P48" i="11"/>
  <c r="R48" i="11"/>
  <c r="T48" i="11"/>
  <c r="B49" i="11"/>
  <c r="D49" i="11"/>
  <c r="F49" i="11"/>
  <c r="H49" i="11"/>
  <c r="J49" i="11"/>
  <c r="L49" i="11"/>
  <c r="N49" i="11"/>
  <c r="P49" i="11"/>
  <c r="R49" i="11"/>
  <c r="T49" i="11"/>
  <c r="B50" i="11"/>
  <c r="D50" i="11"/>
  <c r="F50" i="11"/>
  <c r="H50" i="11"/>
  <c r="J50" i="11"/>
  <c r="L50" i="11"/>
  <c r="N50" i="11"/>
  <c r="P50" i="11"/>
  <c r="R50" i="11"/>
  <c r="T50" i="11"/>
  <c r="B51" i="11"/>
  <c r="D51" i="11"/>
  <c r="F51" i="11"/>
  <c r="H51" i="11"/>
  <c r="J51" i="11"/>
  <c r="L51" i="11"/>
  <c r="N51" i="11"/>
  <c r="P51" i="11"/>
  <c r="R51" i="11"/>
  <c r="T51" i="11"/>
  <c r="B52" i="11"/>
  <c r="D52" i="11"/>
  <c r="F52" i="11"/>
  <c r="H52" i="11"/>
  <c r="J52" i="11"/>
  <c r="L52" i="11"/>
  <c r="N52" i="11"/>
  <c r="P52" i="11"/>
  <c r="R52" i="11"/>
  <c r="T52" i="11"/>
  <c r="B53" i="11"/>
  <c r="D53" i="11"/>
  <c r="F53" i="11"/>
  <c r="H53" i="11"/>
  <c r="J53" i="11"/>
  <c r="L53" i="11"/>
  <c r="N53" i="11"/>
  <c r="P53" i="11"/>
  <c r="R53" i="11"/>
  <c r="T53" i="11"/>
  <c r="B54" i="11"/>
  <c r="D54" i="11"/>
  <c r="F54" i="11"/>
  <c r="H54" i="11"/>
  <c r="J54" i="11"/>
  <c r="L54" i="11"/>
  <c r="N54" i="11"/>
  <c r="P54" i="11"/>
  <c r="R54" i="11"/>
  <c r="T54" i="11"/>
  <c r="B55" i="11"/>
  <c r="D55" i="11"/>
  <c r="F55" i="11"/>
  <c r="H55" i="11"/>
  <c r="J55" i="11"/>
  <c r="L55" i="11"/>
  <c r="N55" i="11"/>
  <c r="P55" i="11"/>
  <c r="R55" i="11"/>
  <c r="T55" i="11"/>
  <c r="B56" i="11"/>
  <c r="D56" i="11"/>
  <c r="F56" i="11"/>
  <c r="H56" i="11"/>
  <c r="J56" i="11"/>
  <c r="L56" i="11"/>
  <c r="N56" i="11"/>
  <c r="P56" i="11"/>
  <c r="R56" i="11"/>
  <c r="T56" i="11"/>
  <c r="B57" i="11"/>
  <c r="D57" i="11"/>
  <c r="F57" i="11"/>
  <c r="H57" i="11"/>
  <c r="J57" i="11"/>
  <c r="L57" i="11"/>
  <c r="N57" i="11"/>
  <c r="P57" i="11"/>
  <c r="R57" i="11"/>
  <c r="T57" i="11"/>
  <c r="B58" i="11"/>
  <c r="D58" i="11"/>
  <c r="F58" i="11"/>
  <c r="H58" i="11"/>
  <c r="J58" i="11"/>
  <c r="L58" i="11"/>
  <c r="N58" i="11"/>
  <c r="P58" i="11"/>
  <c r="R58" i="11"/>
  <c r="T58" i="11"/>
  <c r="B59" i="11"/>
  <c r="D59" i="11"/>
  <c r="F59" i="11"/>
  <c r="H59" i="11"/>
  <c r="J59" i="11"/>
  <c r="L59" i="11"/>
  <c r="N59" i="11"/>
  <c r="P59" i="11"/>
  <c r="R59" i="11"/>
  <c r="T59" i="11"/>
  <c r="B60" i="11"/>
  <c r="D60" i="11"/>
  <c r="F60" i="11"/>
  <c r="H60" i="11"/>
  <c r="J60" i="11"/>
  <c r="L60" i="11"/>
  <c r="N60" i="11"/>
  <c r="P60" i="11"/>
  <c r="R60" i="11"/>
  <c r="T60" i="11"/>
  <c r="B61" i="11"/>
  <c r="D61" i="11"/>
  <c r="F61" i="11"/>
  <c r="H61" i="11"/>
  <c r="J61" i="11"/>
  <c r="L61" i="11"/>
  <c r="N61" i="11"/>
  <c r="P61" i="11"/>
  <c r="R61" i="11"/>
  <c r="T61" i="11"/>
  <c r="B62" i="11"/>
  <c r="D62" i="11"/>
  <c r="F62" i="11"/>
  <c r="H62" i="11"/>
  <c r="J62" i="11"/>
  <c r="L62" i="11"/>
  <c r="N62" i="11"/>
  <c r="P62" i="11"/>
  <c r="R62" i="11"/>
  <c r="T62" i="11"/>
  <c r="B63" i="11"/>
  <c r="D63" i="11"/>
  <c r="F63" i="11"/>
  <c r="H63" i="11"/>
  <c r="J63" i="11"/>
  <c r="L63" i="11"/>
  <c r="N63" i="11"/>
  <c r="P63" i="11"/>
  <c r="R63" i="11"/>
  <c r="T63" i="11"/>
  <c r="B64" i="11"/>
  <c r="D64" i="11"/>
  <c r="F64" i="11"/>
  <c r="H64" i="11"/>
  <c r="J64" i="11"/>
  <c r="L64" i="11"/>
  <c r="N64" i="11"/>
  <c r="P64" i="11"/>
  <c r="R64" i="11"/>
  <c r="T64" i="11"/>
  <c r="B65" i="11"/>
  <c r="D65" i="11"/>
  <c r="F65" i="11"/>
  <c r="H65" i="11"/>
  <c r="J65" i="11"/>
  <c r="L65" i="11"/>
  <c r="N65" i="11"/>
  <c r="P65" i="11"/>
  <c r="R65" i="11"/>
  <c r="T65" i="11"/>
  <c r="B66" i="11"/>
  <c r="D66" i="11"/>
  <c r="F66" i="11"/>
  <c r="H66" i="11"/>
  <c r="J66" i="11"/>
  <c r="L66" i="11"/>
  <c r="N66" i="11"/>
  <c r="P66" i="11"/>
  <c r="R66" i="11"/>
  <c r="T66" i="11"/>
  <c r="B67" i="11"/>
  <c r="D67" i="11"/>
  <c r="F67" i="11"/>
  <c r="H67" i="11"/>
  <c r="J67" i="11"/>
  <c r="L67" i="11"/>
  <c r="N67" i="11"/>
  <c r="P67" i="11"/>
  <c r="R67" i="11"/>
  <c r="T67" i="11"/>
  <c r="B68" i="11"/>
  <c r="D68" i="11"/>
  <c r="F68" i="11"/>
  <c r="H68" i="11"/>
  <c r="J68" i="11"/>
  <c r="L68" i="11"/>
  <c r="N68" i="11"/>
  <c r="P68" i="11"/>
  <c r="R68" i="11"/>
  <c r="T68" i="11"/>
  <c r="B69" i="11"/>
  <c r="D69" i="11"/>
  <c r="F69" i="11"/>
  <c r="H69" i="11"/>
  <c r="J69" i="11"/>
  <c r="L69" i="11"/>
  <c r="N69" i="11"/>
  <c r="P69" i="11"/>
  <c r="R69" i="11"/>
  <c r="T69" i="11"/>
  <c r="B70" i="11"/>
  <c r="D70" i="11"/>
  <c r="F70" i="11"/>
  <c r="H70" i="11"/>
  <c r="J70" i="11"/>
  <c r="L70" i="11"/>
  <c r="N70" i="11"/>
  <c r="P70" i="11"/>
  <c r="R70" i="11"/>
  <c r="T70" i="11"/>
  <c r="B71" i="11"/>
  <c r="D71" i="11"/>
  <c r="F71" i="11"/>
  <c r="H71" i="11"/>
  <c r="J71" i="11"/>
  <c r="L71" i="11"/>
  <c r="N71" i="11"/>
  <c r="P71" i="11"/>
  <c r="R71" i="11"/>
  <c r="T71" i="11"/>
  <c r="B72" i="11"/>
  <c r="D72" i="11"/>
  <c r="F72" i="11"/>
  <c r="H72" i="11"/>
  <c r="J72" i="11"/>
  <c r="L72" i="11"/>
  <c r="N72" i="11"/>
  <c r="P72" i="11"/>
  <c r="R72" i="11"/>
  <c r="T72" i="11"/>
  <c r="B73" i="11"/>
  <c r="D73" i="11"/>
  <c r="F73" i="11"/>
  <c r="H73" i="11"/>
  <c r="J73" i="11"/>
  <c r="L73" i="11"/>
  <c r="N73" i="11"/>
  <c r="P73" i="11"/>
  <c r="R73" i="11"/>
  <c r="T73" i="11"/>
  <c r="B74" i="11"/>
  <c r="D74" i="11"/>
  <c r="F74" i="11"/>
  <c r="H74" i="11"/>
  <c r="J74" i="11"/>
  <c r="L74" i="11"/>
  <c r="N74" i="11"/>
  <c r="P74" i="11"/>
  <c r="R74" i="11"/>
  <c r="T74" i="11"/>
  <c r="B75" i="11"/>
  <c r="D75" i="11"/>
  <c r="F75" i="11"/>
  <c r="H75" i="11"/>
  <c r="J75" i="11"/>
  <c r="L75" i="11"/>
  <c r="N75" i="11"/>
  <c r="P75" i="11"/>
  <c r="R75" i="11"/>
  <c r="T75" i="11"/>
  <c r="B76" i="11"/>
  <c r="D76" i="11"/>
  <c r="F76" i="11"/>
  <c r="H76" i="11"/>
  <c r="J76" i="11"/>
  <c r="L76" i="11"/>
  <c r="N76" i="11"/>
  <c r="P76" i="11"/>
  <c r="R76" i="11"/>
  <c r="T76" i="11"/>
  <c r="B77" i="11"/>
  <c r="D77" i="11"/>
  <c r="F77" i="11"/>
  <c r="H77" i="11"/>
  <c r="J77" i="11"/>
  <c r="L77" i="11"/>
  <c r="N77" i="11"/>
  <c r="P77" i="11"/>
  <c r="R77" i="11"/>
  <c r="T77" i="11"/>
  <c r="B78" i="11"/>
  <c r="D78" i="11"/>
  <c r="F78" i="11"/>
  <c r="H78" i="11"/>
  <c r="J78" i="11"/>
  <c r="L78" i="11"/>
  <c r="N78" i="11"/>
  <c r="P78" i="11"/>
  <c r="R78" i="11"/>
  <c r="T78" i="11"/>
  <c r="B79" i="11"/>
  <c r="D79" i="11"/>
  <c r="F79" i="11"/>
  <c r="H79" i="11"/>
  <c r="J79" i="11"/>
  <c r="L79" i="11"/>
  <c r="N79" i="11"/>
  <c r="P79" i="11"/>
  <c r="R79" i="11"/>
  <c r="T79" i="11"/>
  <c r="B80" i="11"/>
  <c r="D80" i="11"/>
  <c r="F80" i="11"/>
  <c r="H80" i="11"/>
  <c r="J80" i="11"/>
  <c r="L80" i="11"/>
  <c r="N80" i="11"/>
  <c r="P80" i="11"/>
  <c r="R80" i="11"/>
  <c r="T80" i="11"/>
  <c r="B81" i="11"/>
  <c r="D81" i="11"/>
  <c r="F81" i="11"/>
  <c r="H81" i="11"/>
  <c r="J81" i="11"/>
  <c r="L81" i="11"/>
  <c r="N81" i="11"/>
  <c r="P81" i="11"/>
  <c r="R81" i="11"/>
  <c r="T81" i="11"/>
  <c r="B82" i="11"/>
  <c r="D82" i="11"/>
  <c r="F82" i="11"/>
  <c r="H82" i="11"/>
  <c r="J82" i="11"/>
  <c r="L82" i="11"/>
  <c r="N82" i="11"/>
  <c r="P82" i="11"/>
  <c r="R82" i="11"/>
  <c r="T82" i="11"/>
  <c r="B83" i="11"/>
  <c r="D83" i="11"/>
  <c r="F83" i="11"/>
  <c r="H83" i="11"/>
  <c r="J83" i="11"/>
  <c r="L83" i="11"/>
  <c r="N83" i="11"/>
  <c r="P83" i="11"/>
  <c r="R83" i="11"/>
  <c r="T83" i="11"/>
  <c r="B84" i="11"/>
  <c r="D84" i="11"/>
  <c r="F84" i="11"/>
  <c r="H84" i="11"/>
  <c r="J84" i="11"/>
  <c r="L84" i="11"/>
  <c r="N84" i="11"/>
  <c r="P84" i="11"/>
  <c r="R84" i="11"/>
  <c r="T84" i="11"/>
  <c r="B85" i="11"/>
  <c r="D85" i="11"/>
  <c r="F85" i="11"/>
  <c r="H85" i="11"/>
  <c r="J85" i="11"/>
  <c r="L85" i="11"/>
  <c r="N85" i="11"/>
  <c r="P85" i="11"/>
  <c r="R85" i="11"/>
  <c r="T85" i="11"/>
  <c r="B86" i="11"/>
  <c r="D86" i="11"/>
  <c r="F86" i="11"/>
  <c r="H86" i="11"/>
  <c r="J86" i="11"/>
  <c r="L86" i="11"/>
  <c r="N86" i="11"/>
  <c r="P86" i="11"/>
  <c r="R86" i="11"/>
  <c r="T86" i="11"/>
  <c r="B87" i="11"/>
  <c r="D87" i="11"/>
  <c r="F87" i="11"/>
  <c r="H87" i="11"/>
  <c r="J87" i="11"/>
  <c r="L87" i="11"/>
  <c r="N87" i="11"/>
  <c r="P87" i="11"/>
  <c r="R87" i="11"/>
  <c r="T87" i="11"/>
  <c r="B88" i="11"/>
  <c r="D88" i="11"/>
  <c r="F88" i="11"/>
  <c r="H88" i="11"/>
  <c r="J88" i="11"/>
  <c r="L88" i="11"/>
  <c r="N88" i="11"/>
  <c r="P88" i="11"/>
  <c r="R88" i="11"/>
  <c r="T88" i="11"/>
  <c r="B89" i="11"/>
  <c r="D89" i="11"/>
  <c r="F89" i="11"/>
  <c r="H89" i="11"/>
  <c r="J89" i="11"/>
  <c r="L89" i="11"/>
  <c r="N89" i="11"/>
  <c r="P89" i="11"/>
  <c r="R89" i="11"/>
  <c r="T89" i="11"/>
  <c r="B90" i="11"/>
  <c r="D90" i="11"/>
  <c r="F90" i="11"/>
  <c r="H90" i="11"/>
  <c r="J90" i="11"/>
  <c r="L90" i="11"/>
  <c r="N90" i="11"/>
  <c r="P90" i="11"/>
  <c r="R90" i="11"/>
  <c r="T90" i="11"/>
  <c r="B91" i="11"/>
  <c r="D91" i="11"/>
  <c r="F91" i="11"/>
  <c r="H91" i="11"/>
  <c r="J91" i="11"/>
  <c r="L91" i="11"/>
  <c r="N91" i="11"/>
  <c r="P91" i="11"/>
  <c r="R91" i="11"/>
  <c r="T91" i="11"/>
  <c r="B92" i="11"/>
  <c r="D92" i="11"/>
  <c r="F92" i="11"/>
  <c r="H92" i="11"/>
  <c r="J92" i="11"/>
  <c r="L92" i="11"/>
  <c r="N92" i="11"/>
  <c r="P92" i="11"/>
  <c r="R92" i="11"/>
  <c r="T92" i="11"/>
  <c r="B93" i="11"/>
  <c r="D93" i="11"/>
  <c r="F93" i="11"/>
  <c r="H93" i="11"/>
  <c r="J93" i="11"/>
  <c r="L93" i="11"/>
  <c r="N93" i="11"/>
  <c r="P93" i="11"/>
  <c r="R93" i="11"/>
  <c r="T93" i="11"/>
  <c r="B94" i="11"/>
  <c r="D94" i="11"/>
  <c r="F94" i="11"/>
  <c r="H94" i="11"/>
  <c r="J94" i="11"/>
  <c r="L94" i="11"/>
  <c r="N94" i="11"/>
  <c r="P94" i="11"/>
  <c r="R94" i="11"/>
  <c r="T94" i="11"/>
  <c r="B95" i="11"/>
  <c r="D95" i="11"/>
  <c r="F95" i="11"/>
  <c r="H95" i="11"/>
  <c r="J95" i="11"/>
  <c r="L95" i="11"/>
  <c r="N95" i="11"/>
  <c r="P95" i="11"/>
  <c r="R95" i="11"/>
  <c r="T95" i="11"/>
  <c r="B96" i="11"/>
  <c r="D96" i="11"/>
  <c r="F96" i="11"/>
  <c r="H96" i="11"/>
  <c r="J96" i="11"/>
  <c r="L96" i="11"/>
  <c r="N96" i="11"/>
  <c r="P96" i="11"/>
  <c r="R96" i="11"/>
  <c r="T96" i="11"/>
  <c r="B97" i="11"/>
  <c r="D97" i="11"/>
  <c r="F97" i="11"/>
  <c r="H97" i="11"/>
  <c r="J97" i="11"/>
  <c r="L97" i="11"/>
  <c r="N97" i="11"/>
  <c r="P97" i="11"/>
  <c r="R97" i="11"/>
  <c r="T97" i="11"/>
  <c r="B98" i="11"/>
  <c r="D98" i="11"/>
  <c r="F98" i="11"/>
  <c r="H98" i="11"/>
  <c r="J98" i="11"/>
  <c r="L98" i="11"/>
  <c r="N98" i="11"/>
  <c r="P98" i="11"/>
  <c r="R98" i="11"/>
  <c r="T98" i="11"/>
  <c r="B99" i="11"/>
  <c r="D99" i="11"/>
  <c r="F99" i="11"/>
  <c r="H99" i="11"/>
  <c r="J99" i="11"/>
  <c r="L99" i="11"/>
  <c r="N99" i="11"/>
  <c r="P99" i="11"/>
  <c r="R99" i="11"/>
  <c r="T99" i="11"/>
  <c r="B100" i="11"/>
  <c r="D100" i="11"/>
  <c r="F100" i="11"/>
  <c r="H100" i="11"/>
  <c r="J100" i="11"/>
  <c r="L100" i="11"/>
  <c r="N100" i="11"/>
  <c r="P100" i="11"/>
  <c r="R100" i="11"/>
  <c r="T100" i="11"/>
  <c r="B101" i="11"/>
  <c r="F101" i="11"/>
  <c r="J101" i="11"/>
  <c r="N101" i="11"/>
  <c r="R101" i="11"/>
  <c r="B102" i="11"/>
  <c r="F102" i="11"/>
  <c r="J102" i="11"/>
  <c r="N102" i="11"/>
  <c r="R102" i="11"/>
  <c r="B103" i="11"/>
  <c r="F103" i="11"/>
  <c r="J103" i="11"/>
  <c r="N103" i="11"/>
  <c r="R103" i="11"/>
  <c r="B104" i="11"/>
  <c r="F104" i="11"/>
  <c r="J104" i="11"/>
  <c r="N104" i="11"/>
  <c r="R104" i="11"/>
  <c r="B105" i="11"/>
  <c r="F105" i="11"/>
  <c r="J105" i="11"/>
  <c r="N105" i="11"/>
  <c r="R105" i="11"/>
  <c r="B106" i="11"/>
  <c r="F106" i="11"/>
  <c r="J106" i="11"/>
  <c r="N106" i="11"/>
  <c r="R106" i="11"/>
  <c r="B107" i="11"/>
  <c r="F107" i="11"/>
  <c r="J107" i="11"/>
  <c r="N107" i="11"/>
  <c r="R107" i="11"/>
  <c r="B108" i="11"/>
  <c r="F108" i="11"/>
  <c r="J108" i="11"/>
  <c r="N108" i="11"/>
  <c r="R108" i="11"/>
  <c r="B109" i="11"/>
  <c r="F109" i="11"/>
  <c r="J109" i="11"/>
  <c r="N109" i="11"/>
  <c r="R109" i="11"/>
  <c r="B110" i="11"/>
  <c r="F110" i="11"/>
  <c r="J110" i="11"/>
  <c r="N110" i="11"/>
  <c r="R110" i="11"/>
  <c r="B111" i="11"/>
  <c r="F111" i="11"/>
  <c r="J111" i="11"/>
  <c r="N111" i="11"/>
  <c r="R111" i="11"/>
  <c r="B112" i="11"/>
  <c r="F112" i="11"/>
  <c r="J112" i="11"/>
  <c r="N112" i="11"/>
  <c r="R112" i="11"/>
  <c r="B113" i="11"/>
  <c r="F113" i="11"/>
  <c r="J113" i="11"/>
  <c r="N113" i="11"/>
  <c r="R113" i="11"/>
  <c r="B114" i="11"/>
  <c r="F114" i="11"/>
  <c r="J114" i="11"/>
  <c r="N114" i="11"/>
  <c r="R114" i="11"/>
  <c r="B115" i="11"/>
  <c r="F115" i="11"/>
  <c r="J115" i="11"/>
  <c r="N115" i="11"/>
  <c r="R115" i="11"/>
  <c r="B116" i="11"/>
  <c r="F116" i="11"/>
  <c r="J116" i="11"/>
  <c r="N116" i="11"/>
  <c r="R116" i="11"/>
  <c r="B117" i="11"/>
  <c r="F117" i="11"/>
  <c r="J117" i="11"/>
  <c r="N117" i="11"/>
  <c r="R117" i="11"/>
  <c r="B118" i="11"/>
  <c r="F118" i="11"/>
  <c r="J118" i="11"/>
  <c r="N118" i="11"/>
  <c r="R118" i="11"/>
  <c r="B119" i="11"/>
  <c r="F119" i="11"/>
  <c r="J119" i="11"/>
  <c r="N119" i="11"/>
  <c r="R119" i="11"/>
  <c r="B120" i="11"/>
  <c r="F120" i="11"/>
  <c r="J120" i="11"/>
  <c r="N120" i="11"/>
  <c r="R120" i="11"/>
  <c r="B121" i="11"/>
  <c r="F121" i="11"/>
  <c r="J121" i="11"/>
  <c r="N121" i="11"/>
  <c r="R121" i="11"/>
  <c r="B122" i="11"/>
  <c r="F122" i="11"/>
  <c r="J122" i="11"/>
  <c r="N122" i="11"/>
  <c r="R122" i="11"/>
  <c r="B123" i="11"/>
  <c r="F123" i="11"/>
  <c r="J123" i="11"/>
  <c r="N123" i="11"/>
  <c r="R123" i="11"/>
  <c r="B124" i="11"/>
  <c r="F124" i="11"/>
  <c r="J124" i="11"/>
  <c r="N124" i="11"/>
  <c r="R124" i="11"/>
  <c r="B125" i="11"/>
  <c r="F125" i="11"/>
  <c r="J125" i="11"/>
  <c r="N125" i="11"/>
  <c r="R125" i="11"/>
  <c r="B126" i="11"/>
  <c r="F126" i="11"/>
  <c r="J126" i="11"/>
  <c r="N126" i="11"/>
  <c r="R126" i="11"/>
  <c r="B127" i="11"/>
  <c r="F127" i="11"/>
  <c r="J127" i="11"/>
  <c r="N127" i="11"/>
  <c r="R127" i="11"/>
  <c r="B128" i="11"/>
  <c r="F128" i="11"/>
  <c r="J128" i="11"/>
  <c r="N128" i="11"/>
  <c r="R128" i="11"/>
  <c r="B129" i="11"/>
  <c r="F129" i="11"/>
  <c r="J129" i="11"/>
  <c r="N129" i="11"/>
  <c r="R129" i="11"/>
  <c r="B130" i="11"/>
  <c r="F130" i="11"/>
  <c r="J130" i="11"/>
  <c r="N130" i="11"/>
  <c r="R130" i="11"/>
  <c r="B131" i="11"/>
  <c r="F131" i="11"/>
  <c r="J131" i="11"/>
  <c r="N131" i="11"/>
  <c r="R131" i="11"/>
  <c r="B132" i="11"/>
  <c r="F132" i="11"/>
  <c r="J132" i="11"/>
  <c r="N132" i="11"/>
  <c r="R132" i="11"/>
  <c r="B133" i="11"/>
  <c r="F133" i="11"/>
  <c r="J133" i="11"/>
  <c r="N133" i="11"/>
  <c r="R133" i="11"/>
  <c r="B134" i="11"/>
  <c r="F134" i="11"/>
  <c r="J134" i="11"/>
  <c r="N134" i="11"/>
  <c r="R134" i="11"/>
  <c r="B135" i="11"/>
  <c r="F135" i="11"/>
  <c r="J135" i="11"/>
  <c r="N135" i="11"/>
  <c r="R135" i="11"/>
  <c r="B136" i="11"/>
  <c r="F136" i="11"/>
  <c r="J136" i="11"/>
  <c r="N136" i="11"/>
  <c r="R136" i="11"/>
  <c r="B137" i="11"/>
  <c r="F137" i="11"/>
  <c r="J137" i="11"/>
  <c r="N137" i="11"/>
  <c r="R137" i="11"/>
  <c r="B138" i="11"/>
  <c r="F138" i="11"/>
  <c r="J138" i="11"/>
  <c r="N138" i="11"/>
  <c r="R138" i="11"/>
  <c r="B139" i="11"/>
  <c r="F139" i="11"/>
  <c r="J139" i="11"/>
  <c r="N139" i="11"/>
  <c r="R139" i="11"/>
  <c r="B140" i="11"/>
  <c r="F140" i="11"/>
  <c r="J140" i="11"/>
  <c r="N140" i="11"/>
  <c r="R140" i="11"/>
  <c r="B141" i="11"/>
  <c r="F141" i="11"/>
  <c r="J141" i="11"/>
  <c r="N141" i="11"/>
  <c r="R141" i="11"/>
  <c r="B142" i="11"/>
  <c r="F142" i="11"/>
  <c r="J142" i="11"/>
  <c r="N142" i="11"/>
  <c r="R142" i="11"/>
  <c r="B143" i="11"/>
  <c r="F143" i="11"/>
  <c r="J143" i="11"/>
  <c r="N143" i="11"/>
  <c r="R143" i="11"/>
  <c r="B144" i="11"/>
  <c r="F144" i="11"/>
  <c r="J144" i="11"/>
  <c r="N144" i="11"/>
  <c r="R144" i="11"/>
  <c r="B145" i="11"/>
  <c r="F145" i="11"/>
  <c r="J145" i="11"/>
  <c r="N145" i="11"/>
  <c r="R145" i="11"/>
  <c r="B146" i="11"/>
  <c r="F146" i="11"/>
  <c r="J146" i="11"/>
  <c r="N146" i="11"/>
  <c r="R146" i="11"/>
  <c r="B147" i="11"/>
  <c r="F147" i="11"/>
  <c r="J147" i="11"/>
  <c r="N147" i="11"/>
  <c r="R147" i="11"/>
  <c r="B148" i="11"/>
  <c r="F148" i="11"/>
  <c r="J148" i="11"/>
  <c r="N148" i="11"/>
  <c r="R148" i="11"/>
  <c r="B149" i="11"/>
  <c r="F149" i="11"/>
  <c r="J149" i="11"/>
  <c r="N149" i="11"/>
  <c r="R149" i="11"/>
  <c r="B150" i="11"/>
  <c r="F150" i="11"/>
  <c r="J150" i="11"/>
  <c r="N150" i="11"/>
  <c r="R150" i="11"/>
  <c r="B151" i="11"/>
  <c r="F151" i="11"/>
  <c r="J151" i="11"/>
  <c r="N151" i="11"/>
  <c r="R151" i="11"/>
  <c r="B152" i="11"/>
  <c r="F152" i="11"/>
  <c r="J152" i="11"/>
  <c r="N152" i="11"/>
  <c r="R152" i="11"/>
  <c r="B153" i="11"/>
  <c r="F153" i="11"/>
  <c r="J153" i="11"/>
  <c r="N153" i="11"/>
  <c r="R153" i="11"/>
  <c r="B154" i="11"/>
  <c r="F154" i="11"/>
  <c r="J154" i="11"/>
  <c r="N154" i="11"/>
  <c r="R154" i="11"/>
  <c r="B155" i="11"/>
  <c r="F155" i="11"/>
  <c r="J155" i="11"/>
  <c r="N155" i="11"/>
  <c r="R155" i="11"/>
  <c r="B156" i="11"/>
  <c r="F156" i="11"/>
  <c r="J156" i="11"/>
  <c r="N156" i="11"/>
  <c r="R156" i="11"/>
  <c r="B157" i="11"/>
  <c r="F157" i="11"/>
  <c r="J157" i="11"/>
  <c r="N157" i="11"/>
  <c r="R157" i="11"/>
  <c r="B158" i="11"/>
  <c r="F158" i="11"/>
  <c r="J158" i="11"/>
  <c r="N158" i="11"/>
  <c r="R158" i="11"/>
  <c r="B159" i="11"/>
  <c r="F159" i="11"/>
  <c r="J159" i="11"/>
  <c r="N159" i="11"/>
  <c r="R159" i="11"/>
  <c r="B160" i="11"/>
  <c r="F160" i="11"/>
  <c r="J160" i="11"/>
  <c r="N160" i="11"/>
  <c r="R160" i="11"/>
  <c r="B161" i="11"/>
  <c r="F161" i="11"/>
  <c r="J161" i="11"/>
  <c r="N161" i="11"/>
  <c r="R161" i="11"/>
  <c r="B162" i="11"/>
  <c r="F162" i="11"/>
  <c r="J162" i="11"/>
  <c r="N162" i="11"/>
  <c r="R162" i="11"/>
  <c r="B163" i="11"/>
  <c r="F163" i="11"/>
  <c r="J163" i="11"/>
  <c r="N163" i="11"/>
  <c r="R163" i="11"/>
  <c r="B164" i="11"/>
  <c r="F164" i="11"/>
  <c r="J164" i="11"/>
  <c r="N164" i="11"/>
  <c r="R164" i="11"/>
  <c r="B165" i="11"/>
  <c r="F165" i="11"/>
  <c r="J165" i="11"/>
  <c r="N165" i="11"/>
  <c r="R165" i="11"/>
  <c r="B166" i="11"/>
  <c r="F166" i="11"/>
  <c r="J166" i="11"/>
  <c r="N166" i="11"/>
  <c r="R166" i="11"/>
  <c r="B167" i="11"/>
  <c r="F167" i="11"/>
  <c r="J167" i="11"/>
  <c r="N167" i="11"/>
  <c r="R167" i="11"/>
  <c r="B168" i="11"/>
  <c r="F168" i="11"/>
  <c r="J168" i="11"/>
  <c r="N168" i="11"/>
  <c r="R168" i="11"/>
  <c r="B169" i="11"/>
  <c r="F169" i="11"/>
  <c r="J169" i="11"/>
  <c r="N169" i="11"/>
  <c r="R169" i="11"/>
  <c r="B170" i="11"/>
  <c r="F170" i="11"/>
  <c r="J170" i="11"/>
  <c r="N170" i="11"/>
  <c r="R170" i="11"/>
  <c r="B171" i="11"/>
  <c r="F171" i="11"/>
  <c r="J171" i="11"/>
  <c r="N171" i="11"/>
  <c r="R171" i="11"/>
  <c r="B172" i="11"/>
  <c r="F172" i="11"/>
  <c r="J172" i="11"/>
  <c r="N172" i="11"/>
  <c r="R172" i="11"/>
  <c r="B173" i="11"/>
  <c r="F173" i="11"/>
  <c r="J173" i="11"/>
  <c r="N173" i="11"/>
  <c r="R173" i="11"/>
  <c r="B174" i="11"/>
  <c r="F174" i="11"/>
  <c r="J174" i="11"/>
  <c r="N174" i="11"/>
  <c r="R174" i="11"/>
  <c r="B175" i="11"/>
  <c r="F175" i="11"/>
  <c r="J175" i="11"/>
  <c r="N175" i="11"/>
  <c r="R175" i="11"/>
  <c r="B176" i="11"/>
  <c r="F176" i="11"/>
  <c r="J176" i="11"/>
  <c r="N176" i="11"/>
  <c r="R176" i="11"/>
  <c r="B177" i="11"/>
  <c r="F177" i="11"/>
  <c r="J177" i="11"/>
  <c r="N177" i="11"/>
  <c r="R177" i="11"/>
  <c r="B178" i="11"/>
  <c r="F178" i="11"/>
  <c r="J178" i="11"/>
  <c r="N178" i="11"/>
  <c r="R178" i="11"/>
  <c r="B179" i="11"/>
  <c r="F179" i="11"/>
  <c r="J179" i="11"/>
  <c r="N179" i="11"/>
  <c r="R179" i="11"/>
  <c r="B180" i="11"/>
  <c r="F180" i="11"/>
  <c r="J180" i="11"/>
  <c r="N180" i="11"/>
  <c r="R180" i="11"/>
  <c r="B181" i="11"/>
  <c r="F181" i="11"/>
  <c r="J181" i="11"/>
  <c r="N181" i="11"/>
  <c r="R181" i="11"/>
  <c r="B182" i="11"/>
  <c r="F182" i="11"/>
  <c r="J182" i="11"/>
  <c r="N182" i="11"/>
  <c r="R182" i="11"/>
  <c r="B183" i="11"/>
  <c r="F183" i="11"/>
  <c r="J183" i="11"/>
  <c r="N183" i="11"/>
  <c r="R183" i="11"/>
  <c r="B184" i="11"/>
  <c r="F184" i="11"/>
  <c r="J184" i="11"/>
  <c r="N184" i="11"/>
  <c r="R184" i="11"/>
  <c r="B185" i="11"/>
  <c r="F185" i="11"/>
  <c r="J185" i="11"/>
  <c r="N185" i="11"/>
  <c r="R185" i="11"/>
  <c r="B186" i="11"/>
  <c r="F186" i="11"/>
  <c r="J186" i="11"/>
  <c r="N186" i="11"/>
  <c r="R186" i="11"/>
  <c r="B187" i="11"/>
  <c r="F187" i="11"/>
  <c r="J187" i="11"/>
  <c r="N187" i="11"/>
  <c r="R187" i="11"/>
  <c r="B188" i="11"/>
  <c r="F188" i="11"/>
  <c r="J188" i="11"/>
  <c r="N188" i="11"/>
  <c r="R188" i="11"/>
  <c r="B189" i="11"/>
  <c r="F189" i="11"/>
  <c r="J189" i="11"/>
  <c r="N189" i="11"/>
  <c r="R189" i="11"/>
  <c r="B190" i="11"/>
  <c r="F190" i="11"/>
  <c r="J190" i="11"/>
  <c r="N190" i="11"/>
  <c r="R190" i="11"/>
  <c r="B191" i="11"/>
  <c r="F191" i="11"/>
  <c r="J191" i="11"/>
  <c r="N191" i="11"/>
  <c r="R191" i="11"/>
  <c r="B192" i="11"/>
  <c r="F192" i="11"/>
  <c r="J192" i="11"/>
  <c r="N192" i="11"/>
  <c r="R192" i="11"/>
  <c r="B193" i="11"/>
  <c r="F193" i="11"/>
  <c r="J193" i="11"/>
  <c r="N193" i="11"/>
  <c r="R193" i="11"/>
  <c r="F7" i="1"/>
  <c r="F7" i="3"/>
  <c r="X7" i="3"/>
  <c r="B7" i="1"/>
  <c r="C7" i="3"/>
  <c r="O7" i="3"/>
  <c r="F8" i="3"/>
  <c r="B8" i="1"/>
  <c r="C8" i="3"/>
  <c r="U8" i="3"/>
  <c r="O8" i="3"/>
  <c r="F9" i="3"/>
  <c r="X9" i="3"/>
  <c r="B9" i="1"/>
  <c r="C9" i="3"/>
  <c r="F10" i="3"/>
  <c r="B10" i="1"/>
  <c r="C10" i="3"/>
  <c r="U10" i="3"/>
  <c r="F11" i="3"/>
  <c r="X11" i="3"/>
  <c r="B11" i="1"/>
  <c r="C11" i="3"/>
  <c r="F12" i="3"/>
  <c r="B12" i="1"/>
  <c r="C12" i="3"/>
  <c r="U12" i="3"/>
  <c r="F13" i="3"/>
  <c r="X13" i="3"/>
  <c r="B13" i="1"/>
  <c r="C13" i="3"/>
  <c r="J13" i="1"/>
  <c r="D13" i="3"/>
  <c r="R13" i="3"/>
  <c r="F14" i="3"/>
  <c r="X14" i="3"/>
  <c r="B14" i="1"/>
  <c r="C14" i="3"/>
  <c r="F15" i="3"/>
  <c r="X15" i="3"/>
  <c r="B15" i="1"/>
  <c r="C15" i="3"/>
  <c r="F16" i="3"/>
  <c r="B16" i="1"/>
  <c r="C16" i="3"/>
  <c r="U16" i="3"/>
  <c r="F17" i="3"/>
  <c r="X17" i="3"/>
  <c r="B17" i="1"/>
  <c r="C17" i="3"/>
  <c r="O17" i="3"/>
  <c r="F18" i="3"/>
  <c r="B18" i="1"/>
  <c r="C18" i="3"/>
  <c r="O18" i="3"/>
  <c r="F19" i="3"/>
  <c r="X19" i="3"/>
  <c r="B19" i="1"/>
  <c r="C19" i="3"/>
  <c r="F20" i="3"/>
  <c r="B20" i="1"/>
  <c r="C20" i="3"/>
  <c r="U20" i="3"/>
  <c r="F21" i="3"/>
  <c r="X21" i="3"/>
  <c r="B21" i="1"/>
  <c r="C21" i="3"/>
  <c r="F21" i="1"/>
  <c r="E21" i="3"/>
  <c r="S21" i="3"/>
  <c r="F22" i="3"/>
  <c r="X22" i="3"/>
  <c r="B22" i="1"/>
  <c r="C22" i="3"/>
  <c r="O22" i="3"/>
  <c r="F23" i="3"/>
  <c r="X23" i="3"/>
  <c r="B23" i="1"/>
  <c r="C23" i="3"/>
  <c r="F24" i="3"/>
  <c r="B24" i="1"/>
  <c r="C24" i="3"/>
  <c r="U24" i="3"/>
  <c r="F25" i="3"/>
  <c r="X25" i="3"/>
  <c r="B25" i="1"/>
  <c r="C25" i="3"/>
  <c r="J25" i="1"/>
  <c r="D25" i="3"/>
  <c r="R25" i="3"/>
  <c r="F26" i="3"/>
  <c r="B26" i="1"/>
  <c r="C26" i="3"/>
  <c r="U26" i="3"/>
  <c r="O26" i="3"/>
  <c r="F27" i="3"/>
  <c r="X27" i="3"/>
  <c r="B27" i="1"/>
  <c r="C27" i="3"/>
  <c r="F28" i="3"/>
  <c r="B28" i="1"/>
  <c r="C28" i="3"/>
  <c r="U28" i="3"/>
  <c r="O28" i="3"/>
  <c r="F29" i="3"/>
  <c r="X29" i="3"/>
  <c r="B29" i="1"/>
  <c r="C29" i="3"/>
  <c r="F30" i="3"/>
  <c r="X30" i="3"/>
  <c r="B30" i="1"/>
  <c r="C30" i="3"/>
  <c r="F31" i="3"/>
  <c r="X31" i="3"/>
  <c r="B31" i="1"/>
  <c r="C31" i="3"/>
  <c r="O31" i="3"/>
  <c r="F32" i="3"/>
  <c r="B32" i="1"/>
  <c r="C32" i="3"/>
  <c r="U32" i="3"/>
  <c r="O32" i="3"/>
  <c r="F33" i="3"/>
  <c r="X33" i="3"/>
  <c r="B33" i="1"/>
  <c r="C33" i="3"/>
  <c r="O33" i="3"/>
  <c r="F34" i="3"/>
  <c r="X34" i="3"/>
  <c r="B34" i="1"/>
  <c r="C34" i="3"/>
  <c r="F35" i="3"/>
  <c r="X35" i="3"/>
  <c r="B35" i="1"/>
  <c r="C35" i="3"/>
  <c r="F36" i="3"/>
  <c r="X36" i="3"/>
  <c r="B36" i="1"/>
  <c r="C36" i="3"/>
  <c r="O36" i="3"/>
  <c r="F37" i="3"/>
  <c r="X37" i="3"/>
  <c r="B37" i="1"/>
  <c r="C37" i="3"/>
  <c r="F38" i="3"/>
  <c r="B38" i="1"/>
  <c r="C38" i="3"/>
  <c r="F39" i="3"/>
  <c r="X39" i="3"/>
  <c r="B39" i="1"/>
  <c r="C39" i="3"/>
  <c r="O39" i="3"/>
  <c r="F40" i="3"/>
  <c r="B40" i="1"/>
  <c r="C40" i="3"/>
  <c r="U40" i="3"/>
  <c r="O40" i="3"/>
  <c r="F41" i="3"/>
  <c r="X41" i="3"/>
  <c r="B41" i="1"/>
  <c r="C41" i="3"/>
  <c r="F42" i="3"/>
  <c r="B42" i="1"/>
  <c r="C42" i="3"/>
  <c r="U42" i="3"/>
  <c r="F43" i="3"/>
  <c r="X43" i="3"/>
  <c r="B43" i="1"/>
  <c r="C43" i="3"/>
  <c r="F44" i="3"/>
  <c r="B44" i="1"/>
  <c r="C44" i="3"/>
  <c r="U44" i="3"/>
  <c r="F45" i="3"/>
  <c r="X45" i="3"/>
  <c r="B45" i="1"/>
  <c r="C45" i="3"/>
  <c r="O45" i="3"/>
  <c r="F46" i="3"/>
  <c r="X46" i="3"/>
  <c r="B46" i="1"/>
  <c r="C46" i="3"/>
  <c r="O46" i="3"/>
  <c r="F47" i="3"/>
  <c r="X47" i="3"/>
  <c r="B47" i="1"/>
  <c r="C47" i="3"/>
  <c r="F47" i="1"/>
  <c r="E47" i="3"/>
  <c r="S47" i="3"/>
  <c r="F48" i="3"/>
  <c r="B48" i="1"/>
  <c r="C48" i="3"/>
  <c r="U48" i="3"/>
  <c r="F49" i="3"/>
  <c r="X49" i="3"/>
  <c r="B49" i="1"/>
  <c r="C49" i="3"/>
  <c r="O49" i="3"/>
  <c r="F50" i="3"/>
  <c r="B50" i="1"/>
  <c r="C50" i="3"/>
  <c r="O50" i="3"/>
  <c r="F51" i="3"/>
  <c r="X51" i="3"/>
  <c r="B51" i="1"/>
  <c r="C51" i="3"/>
  <c r="F52" i="3"/>
  <c r="B52" i="1"/>
  <c r="C52" i="3"/>
  <c r="U52" i="3"/>
  <c r="F53" i="3"/>
  <c r="X53" i="3"/>
  <c r="B53" i="1"/>
  <c r="C53" i="3"/>
  <c r="F54" i="3"/>
  <c r="X54" i="3"/>
  <c r="B54" i="1"/>
  <c r="C54" i="3"/>
  <c r="O54" i="3"/>
  <c r="F55" i="3"/>
  <c r="X55" i="3"/>
  <c r="B55" i="1"/>
  <c r="C55" i="3"/>
  <c r="F56" i="3"/>
  <c r="B56" i="1"/>
  <c r="C56" i="3"/>
  <c r="U56" i="3"/>
  <c r="F57" i="3"/>
  <c r="X57" i="3"/>
  <c r="B57" i="1"/>
  <c r="C57" i="3"/>
  <c r="O57" i="3"/>
  <c r="F58" i="3"/>
  <c r="B58" i="1"/>
  <c r="C58" i="3"/>
  <c r="U58" i="3"/>
  <c r="O58" i="3"/>
  <c r="F59" i="3"/>
  <c r="X59" i="3"/>
  <c r="B59" i="1"/>
  <c r="C59" i="3"/>
  <c r="F60" i="3"/>
  <c r="B60" i="1"/>
  <c r="C60" i="3"/>
  <c r="U60" i="3"/>
  <c r="O60" i="3"/>
  <c r="F61" i="3"/>
  <c r="X61" i="3"/>
  <c r="B61" i="1"/>
  <c r="C61" i="3"/>
  <c r="F62" i="3"/>
  <c r="X62" i="3"/>
  <c r="B62" i="1"/>
  <c r="C62" i="3"/>
  <c r="F63" i="3"/>
  <c r="X63" i="3"/>
  <c r="B63" i="1"/>
  <c r="C63" i="3"/>
  <c r="O63" i="3"/>
  <c r="F64" i="3"/>
  <c r="B64" i="1"/>
  <c r="C64" i="3"/>
  <c r="U64" i="3"/>
  <c r="O64" i="3"/>
  <c r="F65" i="3"/>
  <c r="X65" i="3"/>
  <c r="B65" i="1"/>
  <c r="C65" i="3"/>
  <c r="O65" i="3"/>
  <c r="F66" i="3"/>
  <c r="X66" i="3"/>
  <c r="B66" i="1"/>
  <c r="C66" i="3"/>
  <c r="F67" i="3"/>
  <c r="X67" i="3"/>
  <c r="B67" i="1"/>
  <c r="C67" i="3"/>
  <c r="F68" i="3"/>
  <c r="X68" i="3"/>
  <c r="B68" i="1"/>
  <c r="C68" i="3"/>
  <c r="O68" i="3"/>
  <c r="F69" i="3"/>
  <c r="X69" i="3"/>
  <c r="B69" i="1"/>
  <c r="C69" i="3"/>
  <c r="F70" i="3"/>
  <c r="B70" i="1"/>
  <c r="C70" i="3"/>
  <c r="F71" i="3"/>
  <c r="X71" i="3"/>
  <c r="B71" i="1"/>
  <c r="C71" i="3"/>
  <c r="J71" i="1"/>
  <c r="D71" i="3"/>
  <c r="R71" i="3"/>
  <c r="F72" i="3"/>
  <c r="B72" i="1"/>
  <c r="C72" i="3"/>
  <c r="U72" i="3"/>
  <c r="O72" i="3"/>
  <c r="F73" i="3"/>
  <c r="X73" i="3"/>
  <c r="B73" i="1"/>
  <c r="C73" i="3"/>
  <c r="F74" i="3"/>
  <c r="B74" i="1"/>
  <c r="C74" i="3"/>
  <c r="U74" i="3"/>
  <c r="F75" i="3"/>
  <c r="X75" i="3"/>
  <c r="B75" i="1"/>
  <c r="C75" i="3"/>
  <c r="F76" i="3"/>
  <c r="B76" i="1"/>
  <c r="C76" i="3"/>
  <c r="U76" i="3"/>
  <c r="F77" i="3"/>
  <c r="B77" i="1"/>
  <c r="C77" i="3"/>
  <c r="O77" i="3"/>
  <c r="F78" i="3"/>
  <c r="X78" i="3"/>
  <c r="B78" i="1"/>
  <c r="C78" i="3"/>
  <c r="O78" i="3"/>
  <c r="F79" i="3"/>
  <c r="X79" i="3"/>
  <c r="B79" i="1"/>
  <c r="C79" i="3"/>
  <c r="F80" i="3"/>
  <c r="B80" i="1"/>
  <c r="C80" i="3"/>
  <c r="U80" i="3"/>
  <c r="F81" i="3"/>
  <c r="X81" i="3"/>
  <c r="B81" i="1"/>
  <c r="C81" i="3"/>
  <c r="O81" i="3"/>
  <c r="F82" i="3"/>
  <c r="B82" i="1"/>
  <c r="C82" i="3"/>
  <c r="O82" i="3"/>
  <c r="F83" i="3"/>
  <c r="X83" i="3"/>
  <c r="B83" i="1"/>
  <c r="C83" i="3"/>
  <c r="F84" i="3"/>
  <c r="B84" i="1"/>
  <c r="C84" i="3"/>
  <c r="U84" i="3"/>
  <c r="F85" i="3"/>
  <c r="X85" i="3"/>
  <c r="B85" i="1"/>
  <c r="C85" i="3"/>
  <c r="F86" i="3"/>
  <c r="X86" i="3"/>
  <c r="B86" i="1"/>
  <c r="C86" i="3"/>
  <c r="O86" i="3"/>
  <c r="F87" i="3"/>
  <c r="X87" i="3"/>
  <c r="B87" i="1"/>
  <c r="C87" i="3"/>
  <c r="F88" i="3"/>
  <c r="B88" i="1"/>
  <c r="C88" i="3"/>
  <c r="U88" i="3"/>
  <c r="F89" i="3"/>
  <c r="B89" i="1"/>
  <c r="C89" i="3"/>
  <c r="O89" i="3"/>
  <c r="F90" i="3"/>
  <c r="B90" i="1"/>
  <c r="C90" i="3"/>
  <c r="U90" i="3"/>
  <c r="O90" i="3"/>
  <c r="F91" i="3"/>
  <c r="X91" i="3"/>
  <c r="B91" i="1"/>
  <c r="C91" i="3"/>
  <c r="F92" i="3"/>
  <c r="X92" i="3"/>
  <c r="B92" i="1"/>
  <c r="C92" i="3"/>
  <c r="O92" i="3"/>
  <c r="F93" i="3"/>
  <c r="X93" i="3"/>
  <c r="B93" i="1"/>
  <c r="C93" i="3"/>
  <c r="O93" i="3"/>
  <c r="F94" i="3"/>
  <c r="X94" i="3"/>
  <c r="B94" i="1"/>
  <c r="C94" i="3"/>
  <c r="F95" i="3"/>
  <c r="X95" i="3"/>
  <c r="B95" i="1"/>
  <c r="C95" i="3"/>
  <c r="F96" i="3"/>
  <c r="X96" i="3"/>
  <c r="B96" i="1"/>
  <c r="C96" i="3"/>
  <c r="O96" i="3"/>
  <c r="F97" i="3"/>
  <c r="X97" i="3"/>
  <c r="B97" i="1"/>
  <c r="C97" i="3"/>
  <c r="O97" i="3"/>
  <c r="F98" i="3"/>
  <c r="X98" i="3"/>
  <c r="B98" i="1"/>
  <c r="C98" i="3"/>
  <c r="O98" i="3"/>
  <c r="F99" i="3"/>
  <c r="X99" i="3"/>
  <c r="B99" i="1"/>
  <c r="C99" i="3"/>
  <c r="F100" i="3"/>
  <c r="X100" i="3"/>
  <c r="B100" i="1"/>
  <c r="C100" i="3"/>
  <c r="F101" i="3"/>
  <c r="X101" i="3"/>
  <c r="B101" i="1"/>
  <c r="C101" i="3"/>
  <c r="O101" i="3"/>
  <c r="F102" i="3"/>
  <c r="X102" i="3"/>
  <c r="B102" i="1"/>
  <c r="C102" i="3"/>
  <c r="O102" i="3"/>
  <c r="F103" i="3"/>
  <c r="X103" i="3"/>
  <c r="B103" i="1"/>
  <c r="C103" i="3"/>
  <c r="F104" i="3"/>
  <c r="X104" i="3"/>
  <c r="B104" i="1"/>
  <c r="C104" i="3"/>
  <c r="O104" i="3"/>
  <c r="F105" i="3"/>
  <c r="X105" i="3"/>
  <c r="B105" i="1"/>
  <c r="C105" i="3"/>
  <c r="O105" i="3"/>
  <c r="F106" i="3"/>
  <c r="X106" i="3"/>
  <c r="B106" i="1"/>
  <c r="C106" i="3"/>
  <c r="O106" i="3"/>
  <c r="F107" i="3"/>
  <c r="X107" i="3"/>
  <c r="B107" i="1"/>
  <c r="C107" i="3"/>
  <c r="F108" i="3"/>
  <c r="X108" i="3"/>
  <c r="B108" i="1"/>
  <c r="C108" i="3"/>
  <c r="O108" i="3"/>
  <c r="F109" i="3"/>
  <c r="X109" i="3"/>
  <c r="B109" i="1"/>
  <c r="C109" i="3"/>
  <c r="O109" i="3"/>
  <c r="F110" i="3"/>
  <c r="X110" i="3"/>
  <c r="B110" i="1"/>
  <c r="C110" i="3"/>
  <c r="F111" i="3"/>
  <c r="X111" i="3"/>
  <c r="B111" i="1"/>
  <c r="C111" i="3"/>
  <c r="F112" i="3"/>
  <c r="X112" i="3"/>
  <c r="B112" i="1"/>
  <c r="C112" i="3"/>
  <c r="O112" i="3"/>
  <c r="F113" i="3"/>
  <c r="X113" i="3"/>
  <c r="B113" i="1"/>
  <c r="C113" i="3"/>
  <c r="O113" i="3"/>
  <c r="F114" i="3"/>
  <c r="X114" i="3"/>
  <c r="B114" i="1"/>
  <c r="C114" i="3"/>
  <c r="O114" i="3"/>
  <c r="F115" i="3"/>
  <c r="X115" i="3"/>
  <c r="B115" i="1"/>
  <c r="C115" i="3"/>
  <c r="F116" i="3"/>
  <c r="X116" i="3"/>
  <c r="B116" i="1"/>
  <c r="C116" i="3"/>
  <c r="O116" i="3"/>
  <c r="F117" i="3"/>
  <c r="X117" i="3"/>
  <c r="B117" i="1"/>
  <c r="C117" i="3"/>
  <c r="O117" i="3"/>
  <c r="F118" i="3"/>
  <c r="X118" i="3"/>
  <c r="B118" i="1"/>
  <c r="C118" i="3"/>
  <c r="O118" i="3"/>
  <c r="F119" i="3"/>
  <c r="X119" i="3"/>
  <c r="B119" i="1"/>
  <c r="C119" i="3"/>
  <c r="F120" i="3"/>
  <c r="X120" i="3"/>
  <c r="B120" i="1"/>
  <c r="C120" i="3"/>
  <c r="O120" i="3"/>
  <c r="F121" i="3"/>
  <c r="X121" i="3"/>
  <c r="B121" i="1"/>
  <c r="C121" i="3"/>
  <c r="F122" i="3"/>
  <c r="X122" i="3"/>
  <c r="B122" i="1"/>
  <c r="C122" i="3"/>
  <c r="O122" i="3"/>
  <c r="F123" i="3"/>
  <c r="X123" i="3"/>
  <c r="B123" i="1"/>
  <c r="C123" i="3"/>
  <c r="F124" i="3"/>
  <c r="X124" i="3"/>
  <c r="B124" i="1"/>
  <c r="C124" i="3"/>
  <c r="O124" i="3"/>
  <c r="F125" i="3"/>
  <c r="X125" i="3"/>
  <c r="B125" i="1"/>
  <c r="C125" i="3"/>
  <c r="O125" i="3"/>
  <c r="F126" i="3"/>
  <c r="X126" i="3"/>
  <c r="B126" i="1"/>
  <c r="C126" i="3"/>
  <c r="O126" i="3"/>
  <c r="F127" i="3"/>
  <c r="X127" i="3"/>
  <c r="B127" i="1"/>
  <c r="C127" i="3"/>
  <c r="F128" i="3"/>
  <c r="X128" i="3"/>
  <c r="B128" i="1"/>
  <c r="C128" i="3"/>
  <c r="O128" i="3"/>
  <c r="F129" i="3"/>
  <c r="X129" i="3"/>
  <c r="B129" i="1"/>
  <c r="C129" i="3"/>
  <c r="O129" i="3"/>
  <c r="F130" i="3"/>
  <c r="X130" i="3"/>
  <c r="B130" i="1"/>
  <c r="C130" i="3"/>
  <c r="F131" i="3"/>
  <c r="X131" i="3"/>
  <c r="B131" i="1"/>
  <c r="C131" i="3"/>
  <c r="F132" i="3"/>
  <c r="X132" i="3"/>
  <c r="B132" i="1"/>
  <c r="C132" i="3"/>
  <c r="F133" i="3"/>
  <c r="X133" i="3"/>
  <c r="B133" i="1"/>
  <c r="C133" i="3"/>
  <c r="O133" i="3"/>
  <c r="F134" i="3"/>
  <c r="X134" i="3"/>
  <c r="B134" i="1"/>
  <c r="C134" i="3"/>
  <c r="O134" i="3"/>
  <c r="F135" i="3"/>
  <c r="X135" i="3"/>
  <c r="B135" i="1"/>
  <c r="C135" i="3"/>
  <c r="F136" i="3"/>
  <c r="X136" i="3"/>
  <c r="B136" i="1"/>
  <c r="C136" i="3"/>
  <c r="O136" i="3"/>
  <c r="F137" i="3"/>
  <c r="X137" i="3"/>
  <c r="B137" i="1"/>
  <c r="C137" i="3"/>
  <c r="F138" i="3"/>
  <c r="X138" i="3"/>
  <c r="B138" i="1"/>
  <c r="C138" i="3"/>
  <c r="O138" i="3"/>
  <c r="F139" i="3"/>
  <c r="X139" i="3"/>
  <c r="B139" i="1"/>
  <c r="C139" i="3"/>
  <c r="F140" i="3"/>
  <c r="X140" i="3"/>
  <c r="B140" i="1"/>
  <c r="C140" i="3"/>
  <c r="O140" i="3"/>
  <c r="F141" i="3"/>
  <c r="X141" i="3"/>
  <c r="B141" i="1"/>
  <c r="C141" i="3"/>
  <c r="O141" i="3"/>
  <c r="F142" i="3"/>
  <c r="X142" i="3"/>
  <c r="B142" i="1"/>
  <c r="C142" i="3"/>
  <c r="F143" i="3"/>
  <c r="X143" i="3"/>
  <c r="B143" i="1"/>
  <c r="C143" i="3"/>
  <c r="F144" i="3"/>
  <c r="X144" i="3"/>
  <c r="B144" i="1"/>
  <c r="C144" i="3"/>
  <c r="O144" i="3"/>
  <c r="F145" i="3"/>
  <c r="X145" i="3"/>
  <c r="B145" i="1"/>
  <c r="C145" i="3"/>
  <c r="O145" i="3"/>
  <c r="F146" i="3"/>
  <c r="X146" i="3"/>
  <c r="B146" i="1"/>
  <c r="C146" i="3"/>
  <c r="F147" i="3"/>
  <c r="X147" i="3"/>
  <c r="B147" i="1"/>
  <c r="C147" i="3"/>
  <c r="F148" i="3"/>
  <c r="X148" i="3"/>
  <c r="B148" i="1"/>
  <c r="C148" i="3"/>
  <c r="O148" i="3"/>
  <c r="F149" i="3"/>
  <c r="X149" i="3"/>
  <c r="B149" i="1"/>
  <c r="C149" i="3"/>
  <c r="O149" i="3"/>
  <c r="F150" i="3"/>
  <c r="X150" i="3"/>
  <c r="B150" i="1"/>
  <c r="C150" i="3"/>
  <c r="O150" i="3"/>
  <c r="F151" i="3"/>
  <c r="X151" i="3"/>
  <c r="B151" i="1"/>
  <c r="C151" i="3"/>
  <c r="F152" i="3"/>
  <c r="X152" i="3"/>
  <c r="B152" i="1"/>
  <c r="C152" i="3"/>
  <c r="O152" i="3"/>
  <c r="F153" i="3"/>
  <c r="X153" i="3"/>
  <c r="B153" i="1"/>
  <c r="C153" i="3"/>
  <c r="F154" i="3"/>
  <c r="B154" i="1"/>
  <c r="C154" i="3"/>
  <c r="O154" i="3"/>
  <c r="F155" i="3"/>
  <c r="X155" i="3"/>
  <c r="B155" i="1"/>
  <c r="C155" i="3"/>
  <c r="F156" i="3"/>
  <c r="X156" i="3"/>
  <c r="B156" i="1"/>
  <c r="C156" i="3"/>
  <c r="O156" i="3"/>
  <c r="F157" i="3"/>
  <c r="X157" i="3"/>
  <c r="B157" i="1"/>
  <c r="C157" i="3"/>
  <c r="J157" i="1"/>
  <c r="D157" i="3"/>
  <c r="R157" i="3"/>
  <c r="F158" i="3"/>
  <c r="X158" i="3"/>
  <c r="B158" i="1"/>
  <c r="C158" i="3"/>
  <c r="F159" i="3"/>
  <c r="X159" i="3"/>
  <c r="B159" i="1"/>
  <c r="C159" i="3"/>
  <c r="F160" i="3"/>
  <c r="X160" i="3"/>
  <c r="B160" i="1"/>
  <c r="C160" i="3"/>
  <c r="O160" i="3"/>
  <c r="F161" i="3"/>
  <c r="X161" i="3"/>
  <c r="B161" i="1"/>
  <c r="C161" i="3"/>
  <c r="O161" i="3"/>
  <c r="F162" i="3"/>
  <c r="X162" i="3"/>
  <c r="B162" i="1"/>
  <c r="C162" i="3"/>
  <c r="O162" i="3"/>
  <c r="F163" i="3"/>
  <c r="X163" i="3"/>
  <c r="B163" i="1"/>
  <c r="C163" i="3"/>
  <c r="F164" i="3"/>
  <c r="X164" i="3"/>
  <c r="B164" i="1"/>
  <c r="C164" i="3"/>
  <c r="F165" i="3"/>
  <c r="X165" i="3"/>
  <c r="B165" i="1"/>
  <c r="C165" i="3"/>
  <c r="O165" i="3"/>
  <c r="F166" i="3"/>
  <c r="X166" i="3"/>
  <c r="B166" i="1"/>
  <c r="C166" i="3"/>
  <c r="O166" i="3"/>
  <c r="F167" i="3"/>
  <c r="X167" i="3"/>
  <c r="B167" i="1"/>
  <c r="C167" i="3"/>
  <c r="F168" i="3"/>
  <c r="X168" i="3"/>
  <c r="B168" i="1"/>
  <c r="C168" i="3"/>
  <c r="O168" i="3"/>
  <c r="F169" i="3"/>
  <c r="X169" i="3"/>
  <c r="B169" i="1"/>
  <c r="C169" i="3"/>
  <c r="O169" i="3"/>
  <c r="F170" i="3"/>
  <c r="X170" i="3"/>
  <c r="B170" i="1"/>
  <c r="C170" i="3"/>
  <c r="O170" i="3"/>
  <c r="F171" i="3"/>
  <c r="X171" i="3"/>
  <c r="B171" i="1"/>
  <c r="C171" i="3"/>
  <c r="F172" i="3"/>
  <c r="X172" i="3"/>
  <c r="B172" i="1"/>
  <c r="C172" i="3"/>
  <c r="O172" i="3"/>
  <c r="F173" i="3"/>
  <c r="X173" i="3"/>
  <c r="B173" i="1"/>
  <c r="C173" i="3"/>
  <c r="F174" i="3"/>
  <c r="X174" i="3"/>
  <c r="B174" i="1"/>
  <c r="C174" i="3"/>
  <c r="F175" i="3"/>
  <c r="X175" i="3"/>
  <c r="B175" i="1"/>
  <c r="C175" i="3"/>
  <c r="F176" i="3"/>
  <c r="X176" i="3"/>
  <c r="B176" i="1"/>
  <c r="C176" i="3"/>
  <c r="F177" i="3"/>
  <c r="X177" i="3"/>
  <c r="B177" i="1"/>
  <c r="C177" i="3"/>
  <c r="O177" i="3"/>
  <c r="F178" i="3"/>
  <c r="X178" i="3"/>
  <c r="B178" i="1"/>
  <c r="C178" i="3"/>
  <c r="O178" i="3"/>
  <c r="F179" i="3"/>
  <c r="X179" i="3"/>
  <c r="B179" i="1"/>
  <c r="C179" i="3"/>
  <c r="F180" i="3"/>
  <c r="X180" i="3"/>
  <c r="B180" i="1"/>
  <c r="C180" i="3"/>
  <c r="O180" i="3"/>
  <c r="F181" i="3"/>
  <c r="X181" i="3"/>
  <c r="B181" i="1"/>
  <c r="C181" i="3"/>
  <c r="O181" i="3"/>
  <c r="F182" i="3"/>
  <c r="X182" i="3"/>
  <c r="B182" i="1"/>
  <c r="C182" i="3"/>
  <c r="O182" i="3"/>
  <c r="F183" i="3"/>
  <c r="X183" i="3"/>
  <c r="B183" i="1"/>
  <c r="C183" i="3"/>
  <c r="F184" i="3"/>
  <c r="X184" i="3"/>
  <c r="B184" i="1"/>
  <c r="C184" i="3"/>
  <c r="O184" i="3"/>
  <c r="F185" i="3"/>
  <c r="X185" i="3"/>
  <c r="B185" i="1"/>
  <c r="C185" i="3"/>
  <c r="F186" i="3"/>
  <c r="X186" i="3"/>
  <c r="B186" i="1"/>
  <c r="C186" i="3"/>
  <c r="O186" i="3"/>
  <c r="F187" i="3"/>
  <c r="X187" i="3"/>
  <c r="B187" i="1"/>
  <c r="C187" i="3"/>
  <c r="F188" i="3"/>
  <c r="X188" i="3"/>
  <c r="B188" i="1"/>
  <c r="C188" i="3"/>
  <c r="O188" i="3"/>
  <c r="F189" i="3"/>
  <c r="X189" i="3"/>
  <c r="B189" i="1"/>
  <c r="C189" i="3"/>
  <c r="O189" i="3"/>
  <c r="F190" i="3"/>
  <c r="X190" i="3"/>
  <c r="B190" i="1"/>
  <c r="C190" i="3"/>
  <c r="O190" i="3"/>
  <c r="F191" i="3"/>
  <c r="X191" i="3"/>
  <c r="B191" i="1"/>
  <c r="C191" i="3"/>
  <c r="F192" i="3"/>
  <c r="X192" i="3"/>
  <c r="B192" i="1"/>
  <c r="C192" i="3"/>
  <c r="O192" i="3"/>
  <c r="F193" i="3"/>
  <c r="X193" i="3"/>
  <c r="B193" i="1"/>
  <c r="C193" i="3"/>
  <c r="F194" i="3"/>
  <c r="X194" i="3"/>
  <c r="B194" i="1"/>
  <c r="C194" i="3"/>
  <c r="O194" i="3"/>
  <c r="F195" i="3"/>
  <c r="X195" i="3"/>
  <c r="B195" i="1"/>
  <c r="C195" i="3"/>
  <c r="D7" i="3"/>
  <c r="J8" i="1"/>
  <c r="D8" i="3"/>
  <c r="J9" i="1"/>
  <c r="D9" i="3"/>
  <c r="P9" i="3"/>
  <c r="J10" i="1"/>
  <c r="D10" i="3"/>
  <c r="P10" i="3"/>
  <c r="J11" i="1"/>
  <c r="D11" i="3"/>
  <c r="J12" i="1"/>
  <c r="D12" i="3"/>
  <c r="P12" i="3"/>
  <c r="P13" i="3"/>
  <c r="J14" i="1"/>
  <c r="D14" i="3"/>
  <c r="J15" i="1"/>
  <c r="D15" i="3"/>
  <c r="J16" i="1"/>
  <c r="D16" i="3"/>
  <c r="P16" i="3"/>
  <c r="J17" i="1"/>
  <c r="D17" i="3"/>
  <c r="R17" i="3"/>
  <c r="J18" i="1"/>
  <c r="D18" i="3"/>
  <c r="P18" i="3"/>
  <c r="J19" i="1"/>
  <c r="D19" i="3"/>
  <c r="J20" i="1"/>
  <c r="D20" i="3"/>
  <c r="J21" i="1"/>
  <c r="D21" i="3"/>
  <c r="R21" i="3"/>
  <c r="J22" i="1"/>
  <c r="D22" i="3"/>
  <c r="R22" i="3"/>
  <c r="J23" i="1"/>
  <c r="D23" i="3"/>
  <c r="J24" i="1"/>
  <c r="D24" i="3"/>
  <c r="P25" i="3"/>
  <c r="J26" i="1"/>
  <c r="D26" i="3"/>
  <c r="P26" i="3"/>
  <c r="J27" i="1"/>
  <c r="D27" i="3"/>
  <c r="J28" i="1"/>
  <c r="D28" i="3"/>
  <c r="J29" i="1"/>
  <c r="D29" i="3"/>
  <c r="J30" i="1"/>
  <c r="D30" i="3"/>
  <c r="J31" i="1"/>
  <c r="D31" i="3"/>
  <c r="J32" i="1"/>
  <c r="D32" i="3"/>
  <c r="P32" i="3"/>
  <c r="J33" i="1"/>
  <c r="D33" i="3"/>
  <c r="R33" i="3"/>
  <c r="J34" i="1"/>
  <c r="D34" i="3"/>
  <c r="P34" i="3"/>
  <c r="J35" i="1"/>
  <c r="D35" i="3"/>
  <c r="J36" i="1"/>
  <c r="D36" i="3"/>
  <c r="P36" i="3"/>
  <c r="J37" i="1"/>
  <c r="D37" i="3"/>
  <c r="J38" i="1"/>
  <c r="D38" i="3"/>
  <c r="J39" i="1"/>
  <c r="D39" i="3"/>
  <c r="J40" i="1"/>
  <c r="D40" i="3"/>
  <c r="J41" i="1"/>
  <c r="D41" i="3"/>
  <c r="P41" i="3"/>
  <c r="J42" i="1"/>
  <c r="D42" i="3"/>
  <c r="J43" i="1"/>
  <c r="D43" i="3"/>
  <c r="J44" i="1"/>
  <c r="D44" i="3"/>
  <c r="J45" i="1"/>
  <c r="D45" i="3"/>
  <c r="J46" i="1"/>
  <c r="D46" i="3"/>
  <c r="J47" i="1"/>
  <c r="D47" i="3"/>
  <c r="J48" i="1"/>
  <c r="D48" i="3"/>
  <c r="P48" i="3"/>
  <c r="J49" i="1"/>
  <c r="D49" i="3"/>
  <c r="R49" i="3"/>
  <c r="J50" i="1"/>
  <c r="D50" i="3"/>
  <c r="J51" i="1"/>
  <c r="D51" i="3"/>
  <c r="J52" i="1"/>
  <c r="D52" i="3"/>
  <c r="J53" i="1"/>
  <c r="D53" i="3"/>
  <c r="J54" i="1"/>
  <c r="D54" i="3"/>
  <c r="R54" i="3"/>
  <c r="J55" i="1"/>
  <c r="D55" i="3"/>
  <c r="J56" i="1"/>
  <c r="D56" i="3"/>
  <c r="P56" i="3"/>
  <c r="J57" i="1"/>
  <c r="D57" i="3"/>
  <c r="P57" i="3"/>
  <c r="J58" i="1"/>
  <c r="D58" i="3"/>
  <c r="J59" i="1"/>
  <c r="D59" i="3"/>
  <c r="J60" i="1"/>
  <c r="D60" i="3"/>
  <c r="J61" i="1"/>
  <c r="D61" i="3"/>
  <c r="J62" i="1"/>
  <c r="D62" i="3"/>
  <c r="P62" i="3"/>
  <c r="J63" i="1"/>
  <c r="D63" i="3"/>
  <c r="J64" i="1"/>
  <c r="D64" i="3"/>
  <c r="J65" i="1"/>
  <c r="D65" i="3"/>
  <c r="P65" i="3"/>
  <c r="J66" i="1"/>
  <c r="D66" i="3"/>
  <c r="J67" i="1"/>
  <c r="D67" i="3"/>
  <c r="J68" i="1"/>
  <c r="D68" i="3"/>
  <c r="P68" i="3"/>
  <c r="J69" i="1"/>
  <c r="D69" i="3"/>
  <c r="P69" i="3"/>
  <c r="J70" i="1"/>
  <c r="D70" i="3"/>
  <c r="P70" i="3"/>
  <c r="J72" i="1"/>
  <c r="D72" i="3"/>
  <c r="P72" i="3"/>
  <c r="J73" i="1"/>
  <c r="D73" i="3"/>
  <c r="J74" i="1"/>
  <c r="D74" i="3"/>
  <c r="P74" i="3"/>
  <c r="J75" i="1"/>
  <c r="D75" i="3"/>
  <c r="J76" i="1"/>
  <c r="D76" i="3"/>
  <c r="J77" i="1"/>
  <c r="D77" i="3"/>
  <c r="R77" i="3"/>
  <c r="J78" i="1"/>
  <c r="D78" i="3"/>
  <c r="J79" i="1"/>
  <c r="D79" i="3"/>
  <c r="P79" i="3"/>
  <c r="J80" i="1"/>
  <c r="D80" i="3"/>
  <c r="P80" i="3"/>
  <c r="J81" i="1"/>
  <c r="D81" i="3"/>
  <c r="P81" i="3"/>
  <c r="J82" i="1"/>
  <c r="D82" i="3"/>
  <c r="F82" i="1"/>
  <c r="E82" i="3"/>
  <c r="T82" i="3"/>
  <c r="J83" i="1"/>
  <c r="D83" i="3"/>
  <c r="J84" i="1"/>
  <c r="D84" i="3"/>
  <c r="P84" i="3"/>
  <c r="J85" i="1"/>
  <c r="D85" i="3"/>
  <c r="J86" i="1"/>
  <c r="D86" i="3"/>
  <c r="J87" i="1"/>
  <c r="D87" i="3"/>
  <c r="J88" i="1"/>
  <c r="D88" i="3"/>
  <c r="J89" i="1"/>
  <c r="D89" i="3"/>
  <c r="P89" i="3"/>
  <c r="J90" i="1"/>
  <c r="D90" i="3"/>
  <c r="F90" i="1"/>
  <c r="E90" i="3"/>
  <c r="AC131" i="3"/>
  <c r="AD131" i="3"/>
  <c r="J91" i="1"/>
  <c r="D91" i="3"/>
  <c r="J92" i="1"/>
  <c r="D92" i="3"/>
  <c r="P92" i="3"/>
  <c r="J93" i="1"/>
  <c r="D93" i="3"/>
  <c r="J94" i="1"/>
  <c r="D94" i="3"/>
  <c r="J95" i="1"/>
  <c r="D95" i="3"/>
  <c r="J96" i="1"/>
  <c r="D96" i="3"/>
  <c r="P96" i="3"/>
  <c r="J97" i="1"/>
  <c r="D97" i="3"/>
  <c r="P97" i="3"/>
  <c r="J98" i="1"/>
  <c r="D98" i="3"/>
  <c r="J99" i="1"/>
  <c r="D99" i="3"/>
  <c r="J100" i="1"/>
  <c r="D100" i="3"/>
  <c r="J101" i="1"/>
  <c r="D101" i="3"/>
  <c r="J102" i="1"/>
  <c r="D102" i="3"/>
  <c r="P102" i="3"/>
  <c r="J103" i="1"/>
  <c r="D103" i="3"/>
  <c r="J104" i="1"/>
  <c r="D104" i="3"/>
  <c r="P104" i="3"/>
  <c r="J105" i="1"/>
  <c r="D105" i="3"/>
  <c r="J106" i="1"/>
  <c r="D106" i="3"/>
  <c r="F106" i="1"/>
  <c r="E106" i="3"/>
  <c r="AC147" i="3"/>
  <c r="AD147" i="3"/>
  <c r="J107" i="1"/>
  <c r="D107" i="3"/>
  <c r="J108" i="1"/>
  <c r="D108" i="3"/>
  <c r="J109" i="1"/>
  <c r="D109" i="3"/>
  <c r="P109" i="3"/>
  <c r="J110" i="1"/>
  <c r="D110" i="3"/>
  <c r="R110" i="3"/>
  <c r="J111" i="1"/>
  <c r="D111" i="3"/>
  <c r="J112" i="1"/>
  <c r="D112" i="3"/>
  <c r="J113" i="1"/>
  <c r="D113" i="3"/>
  <c r="J114" i="1"/>
  <c r="D114" i="3"/>
  <c r="J115" i="1"/>
  <c r="D115" i="3"/>
  <c r="J116" i="1"/>
  <c r="D116" i="3"/>
  <c r="J117" i="1"/>
  <c r="D117" i="3"/>
  <c r="P117" i="3"/>
  <c r="J118" i="1"/>
  <c r="D118" i="3"/>
  <c r="P118" i="3"/>
  <c r="J119" i="1"/>
  <c r="D119" i="3"/>
  <c r="J120" i="1"/>
  <c r="D120" i="3"/>
  <c r="J121" i="1"/>
  <c r="D121" i="3"/>
  <c r="J122" i="1"/>
  <c r="D122" i="3"/>
  <c r="J123" i="1"/>
  <c r="D123" i="3"/>
  <c r="J124" i="1"/>
  <c r="D124" i="3"/>
  <c r="J125" i="1"/>
  <c r="D125" i="3"/>
  <c r="P125" i="3"/>
  <c r="J126" i="1"/>
  <c r="D126" i="3"/>
  <c r="J127" i="1"/>
  <c r="D127" i="3"/>
  <c r="P127" i="3"/>
  <c r="J128" i="1"/>
  <c r="D128" i="3"/>
  <c r="P128" i="3"/>
  <c r="J129" i="1"/>
  <c r="D129" i="3"/>
  <c r="J130" i="1"/>
  <c r="D130" i="3"/>
  <c r="J131" i="1"/>
  <c r="D131" i="3"/>
  <c r="P131" i="3"/>
  <c r="J132" i="1"/>
  <c r="D132" i="3"/>
  <c r="R132" i="3"/>
  <c r="J133" i="1"/>
  <c r="D133" i="3"/>
  <c r="P133" i="3"/>
  <c r="J134" i="1"/>
  <c r="D134" i="3"/>
  <c r="J135" i="1"/>
  <c r="D135" i="3"/>
  <c r="J136" i="1"/>
  <c r="D136" i="3"/>
  <c r="J137" i="1"/>
  <c r="D137" i="3"/>
  <c r="J138" i="1"/>
  <c r="D138" i="3"/>
  <c r="J139" i="1"/>
  <c r="D139" i="3"/>
  <c r="J140" i="1"/>
  <c r="D140" i="3"/>
  <c r="J141" i="1"/>
  <c r="D141" i="3"/>
  <c r="J142" i="1"/>
  <c r="D142" i="3"/>
  <c r="J143" i="1"/>
  <c r="D143" i="3"/>
  <c r="P143" i="3"/>
  <c r="J144" i="1"/>
  <c r="D144" i="3"/>
  <c r="J145" i="1"/>
  <c r="D145" i="3"/>
  <c r="J146" i="1"/>
  <c r="D146" i="3"/>
  <c r="P146" i="3"/>
  <c r="J147" i="1"/>
  <c r="D147" i="3"/>
  <c r="J148" i="1"/>
  <c r="D148" i="3"/>
  <c r="J149" i="1"/>
  <c r="D149" i="3"/>
  <c r="P149" i="3"/>
  <c r="J150" i="1"/>
  <c r="D150" i="3"/>
  <c r="R150" i="3"/>
  <c r="J151" i="1"/>
  <c r="D151" i="3"/>
  <c r="J152" i="1"/>
  <c r="D152" i="3"/>
  <c r="J153" i="1"/>
  <c r="D153" i="3"/>
  <c r="J154" i="1"/>
  <c r="D154" i="3"/>
  <c r="J155" i="1"/>
  <c r="D155" i="3"/>
  <c r="J156" i="1"/>
  <c r="D156" i="3"/>
  <c r="P157" i="3"/>
  <c r="J158" i="1"/>
  <c r="D158" i="3"/>
  <c r="J159" i="1"/>
  <c r="D159" i="3"/>
  <c r="J160" i="1"/>
  <c r="D160" i="3"/>
  <c r="J161" i="1"/>
  <c r="D161" i="3"/>
  <c r="P161" i="3"/>
  <c r="J162" i="1"/>
  <c r="D162" i="3"/>
  <c r="P162" i="3"/>
  <c r="J163" i="1"/>
  <c r="D163" i="3"/>
  <c r="J164" i="1"/>
  <c r="D164" i="3"/>
  <c r="J165" i="1"/>
  <c r="D165" i="3"/>
  <c r="P165" i="3"/>
  <c r="J166" i="1"/>
  <c r="D166" i="3"/>
  <c r="F166" i="1"/>
  <c r="E166" i="3"/>
  <c r="AC207" i="3"/>
  <c r="AD207" i="3"/>
  <c r="J167" i="1"/>
  <c r="D167" i="3"/>
  <c r="J168" i="1"/>
  <c r="D168" i="3"/>
  <c r="F168" i="1"/>
  <c r="E168" i="3"/>
  <c r="AC209" i="3"/>
  <c r="AD209" i="3"/>
  <c r="J169" i="1"/>
  <c r="D169" i="3"/>
  <c r="P169" i="3"/>
  <c r="J170" i="1"/>
  <c r="D170" i="3"/>
  <c r="P170" i="3"/>
  <c r="J171" i="1"/>
  <c r="D171" i="3"/>
  <c r="J172" i="1"/>
  <c r="D172" i="3"/>
  <c r="J173" i="1"/>
  <c r="D173" i="3"/>
  <c r="J174" i="1"/>
  <c r="D174" i="3"/>
  <c r="J175" i="1"/>
  <c r="D175" i="3"/>
  <c r="P175" i="3"/>
  <c r="J176" i="1"/>
  <c r="D176" i="3"/>
  <c r="J177" i="1"/>
  <c r="D177" i="3"/>
  <c r="P177" i="3"/>
  <c r="J178" i="1"/>
  <c r="D178" i="3"/>
  <c r="J179" i="1"/>
  <c r="D179" i="3"/>
  <c r="J180" i="1"/>
  <c r="D180" i="3"/>
  <c r="F180" i="1"/>
  <c r="E180" i="3"/>
  <c r="AC221" i="3"/>
  <c r="AD221" i="3"/>
  <c r="J181" i="1"/>
  <c r="D181" i="3"/>
  <c r="J182" i="1"/>
  <c r="D182" i="3"/>
  <c r="P182" i="3"/>
  <c r="J183" i="1"/>
  <c r="D183" i="3"/>
  <c r="J184" i="1"/>
  <c r="D184" i="3"/>
  <c r="J185" i="1"/>
  <c r="D185" i="3"/>
  <c r="P185" i="3"/>
  <c r="J186" i="1"/>
  <c r="D186" i="3"/>
  <c r="P186" i="3"/>
  <c r="J187" i="1"/>
  <c r="D187" i="3"/>
  <c r="J188" i="1"/>
  <c r="D188" i="3"/>
  <c r="J189" i="1"/>
  <c r="D189" i="3"/>
  <c r="J190" i="1"/>
  <c r="D190" i="3"/>
  <c r="P190" i="3"/>
  <c r="J191" i="1"/>
  <c r="D191" i="3"/>
  <c r="J192" i="1"/>
  <c r="D192" i="3"/>
  <c r="J193" i="1"/>
  <c r="D193" i="3"/>
  <c r="J194" i="1"/>
  <c r="D194" i="3"/>
  <c r="J195" i="1"/>
  <c r="D195" i="3"/>
  <c r="E7" i="3"/>
  <c r="F8" i="1"/>
  <c r="E8" i="3"/>
  <c r="F9" i="1"/>
  <c r="E9" i="3"/>
  <c r="F10" i="1"/>
  <c r="E10" i="3"/>
  <c r="F11" i="1"/>
  <c r="E11" i="3"/>
  <c r="F12" i="1"/>
  <c r="E12" i="3"/>
  <c r="Q12" i="3"/>
  <c r="F13" i="1"/>
  <c r="E13" i="3"/>
  <c r="F14" i="1"/>
  <c r="E14" i="3"/>
  <c r="Q14" i="3"/>
  <c r="F15" i="1"/>
  <c r="E15" i="3"/>
  <c r="Q15" i="3"/>
  <c r="F16" i="1"/>
  <c r="E16" i="3"/>
  <c r="Q16" i="3"/>
  <c r="F17" i="1"/>
  <c r="E17" i="3"/>
  <c r="F18" i="1"/>
  <c r="E18" i="3"/>
  <c r="F19" i="1"/>
  <c r="E19" i="3"/>
  <c r="Q19" i="3"/>
  <c r="F20" i="1"/>
  <c r="E20" i="3"/>
  <c r="F22" i="1"/>
  <c r="E22" i="3"/>
  <c r="Q22" i="3"/>
  <c r="F23" i="1"/>
  <c r="E23" i="3"/>
  <c r="F24" i="1"/>
  <c r="E24" i="3"/>
  <c r="F25" i="1"/>
  <c r="E25" i="3"/>
  <c r="F26" i="1"/>
  <c r="E26" i="3"/>
  <c r="S26" i="3"/>
  <c r="F27" i="1"/>
  <c r="E27" i="3"/>
  <c r="F28" i="1"/>
  <c r="E28" i="3"/>
  <c r="F29" i="1"/>
  <c r="E29" i="3"/>
  <c r="F30" i="1"/>
  <c r="E30" i="3"/>
  <c r="Q30" i="3"/>
  <c r="F31" i="1"/>
  <c r="E31" i="3"/>
  <c r="Q31" i="3"/>
  <c r="F32" i="1"/>
  <c r="E32" i="3"/>
  <c r="F33" i="1"/>
  <c r="E33" i="3"/>
  <c r="F34" i="1"/>
  <c r="E34" i="3"/>
  <c r="F35" i="1"/>
  <c r="E35" i="3"/>
  <c r="Q35" i="3"/>
  <c r="F36" i="1"/>
  <c r="E36" i="3"/>
  <c r="F37" i="1"/>
  <c r="E37" i="3"/>
  <c r="F38" i="1"/>
  <c r="E38" i="3"/>
  <c r="F39" i="1"/>
  <c r="E39" i="3"/>
  <c r="F40" i="1"/>
  <c r="E40" i="3"/>
  <c r="Q40" i="3"/>
  <c r="F41" i="1"/>
  <c r="E41" i="3"/>
  <c r="F42" i="1"/>
  <c r="E42" i="3"/>
  <c r="Q42" i="3"/>
  <c r="F43" i="1"/>
  <c r="E43" i="3"/>
  <c r="F44" i="1"/>
  <c r="E44" i="3"/>
  <c r="Q44" i="3"/>
  <c r="F45" i="1"/>
  <c r="E45" i="3"/>
  <c r="F46" i="1"/>
  <c r="E46" i="3"/>
  <c r="Q46" i="3"/>
  <c r="Q47" i="3"/>
  <c r="F48" i="1"/>
  <c r="E48" i="3"/>
  <c r="F49" i="1"/>
  <c r="E49" i="3"/>
  <c r="F50" i="1"/>
  <c r="E50" i="3"/>
  <c r="Q50" i="3"/>
  <c r="F51" i="1"/>
  <c r="E51" i="3"/>
  <c r="F52" i="1"/>
  <c r="E52" i="3"/>
  <c r="S52" i="3"/>
  <c r="F53" i="1"/>
  <c r="E53" i="3"/>
  <c r="Q53" i="3"/>
  <c r="F54" i="1"/>
  <c r="E54" i="3"/>
  <c r="F55" i="1"/>
  <c r="E55" i="3"/>
  <c r="Q55" i="3"/>
  <c r="F56" i="1"/>
  <c r="E56" i="3"/>
  <c r="F57" i="1"/>
  <c r="E57" i="3"/>
  <c r="Q57" i="3"/>
  <c r="F58" i="1"/>
  <c r="E58" i="3"/>
  <c r="Q58" i="3"/>
  <c r="F59" i="1"/>
  <c r="E59" i="3"/>
  <c r="Q59" i="3"/>
  <c r="F60" i="1"/>
  <c r="E60" i="3"/>
  <c r="F61" i="1"/>
  <c r="E61" i="3"/>
  <c r="F62" i="1"/>
  <c r="E62" i="3"/>
  <c r="F63" i="1"/>
  <c r="E63" i="3"/>
  <c r="F64" i="1"/>
  <c r="E64" i="3"/>
  <c r="F65" i="1"/>
  <c r="E65" i="3"/>
  <c r="F66" i="1"/>
  <c r="E66" i="3"/>
  <c r="Q66" i="3"/>
  <c r="F67" i="1"/>
  <c r="E67" i="3"/>
  <c r="F68" i="1"/>
  <c r="E68" i="3"/>
  <c r="F69" i="1"/>
  <c r="E69" i="3"/>
  <c r="Q69" i="3"/>
  <c r="F70" i="1"/>
  <c r="E70" i="3"/>
  <c r="Q70" i="3"/>
  <c r="F71" i="1"/>
  <c r="E71" i="3"/>
  <c r="F72" i="1"/>
  <c r="E72" i="3"/>
  <c r="F73" i="1"/>
  <c r="E73" i="3"/>
  <c r="F74" i="1"/>
  <c r="E74" i="3"/>
  <c r="F75" i="1"/>
  <c r="E75" i="3"/>
  <c r="F76" i="1"/>
  <c r="E76" i="3"/>
  <c r="F77" i="1"/>
  <c r="E77" i="3"/>
  <c r="F78" i="1"/>
  <c r="E78" i="3"/>
  <c r="Q78" i="3"/>
  <c r="F79" i="1"/>
  <c r="E79" i="3"/>
  <c r="F80" i="1"/>
  <c r="E80" i="3"/>
  <c r="S80" i="3"/>
  <c r="F81" i="1"/>
  <c r="E81" i="3"/>
  <c r="Q81" i="3"/>
  <c r="F83" i="1"/>
  <c r="E83" i="3"/>
  <c r="F84" i="1"/>
  <c r="E84" i="3"/>
  <c r="F85" i="1"/>
  <c r="E85" i="3"/>
  <c r="F86" i="1"/>
  <c r="E86" i="3"/>
  <c r="Q86" i="3"/>
  <c r="F87" i="1"/>
  <c r="E87" i="3"/>
  <c r="F88" i="1"/>
  <c r="E88" i="3"/>
  <c r="F89" i="1"/>
  <c r="E89" i="3"/>
  <c r="F91" i="1"/>
  <c r="E91" i="3"/>
  <c r="Q91" i="3"/>
  <c r="F92" i="1"/>
  <c r="E92" i="3"/>
  <c r="Q92" i="3"/>
  <c r="F93" i="1"/>
  <c r="E93" i="3"/>
  <c r="Q93" i="3"/>
  <c r="F94" i="1"/>
  <c r="E94" i="3"/>
  <c r="F95" i="1"/>
  <c r="E95" i="3"/>
  <c r="F96" i="1"/>
  <c r="E96" i="3"/>
  <c r="F97" i="1"/>
  <c r="E97" i="3"/>
  <c r="F98" i="1"/>
  <c r="E98" i="3"/>
  <c r="F99" i="1"/>
  <c r="E99" i="3"/>
  <c r="AC140" i="3"/>
  <c r="AD140" i="3"/>
  <c r="F100" i="1"/>
  <c r="E100" i="3"/>
  <c r="F101" i="1"/>
  <c r="E101" i="3"/>
  <c r="Q101" i="3"/>
  <c r="F102" i="1"/>
  <c r="E102" i="3"/>
  <c r="F103" i="1"/>
  <c r="E103" i="3"/>
  <c r="AC144" i="3"/>
  <c r="AD144" i="3"/>
  <c r="F104" i="1"/>
  <c r="E104" i="3"/>
  <c r="F105" i="1"/>
  <c r="E105" i="3"/>
  <c r="Q105" i="3"/>
  <c r="F107" i="1"/>
  <c r="E107" i="3"/>
  <c r="F108" i="1"/>
  <c r="E108" i="3"/>
  <c r="Q108" i="3"/>
  <c r="F109" i="1"/>
  <c r="E109" i="3"/>
  <c r="F110" i="1"/>
  <c r="E110" i="3"/>
  <c r="F111" i="1"/>
  <c r="E111" i="3"/>
  <c r="F112" i="1"/>
  <c r="E112" i="3"/>
  <c r="F113" i="1"/>
  <c r="E113" i="3"/>
  <c r="Q113" i="3"/>
  <c r="F114" i="1"/>
  <c r="E114" i="3"/>
  <c r="Q114" i="3"/>
  <c r="F115" i="1"/>
  <c r="E115" i="3"/>
  <c r="F116" i="1"/>
  <c r="E116" i="3"/>
  <c r="Q116" i="3"/>
  <c r="F117" i="1"/>
  <c r="E117" i="3"/>
  <c r="F118" i="1"/>
  <c r="E118" i="3"/>
  <c r="F119" i="1"/>
  <c r="E119" i="3"/>
  <c r="F120" i="1"/>
  <c r="E120" i="3"/>
  <c r="F121" i="1"/>
  <c r="E121" i="3"/>
  <c r="F122" i="1"/>
  <c r="E122" i="3"/>
  <c r="F123" i="1"/>
  <c r="E123" i="3"/>
  <c r="AC164" i="3"/>
  <c r="AD164" i="3"/>
  <c r="F124" i="1"/>
  <c r="E124" i="3"/>
  <c r="F125" i="1"/>
  <c r="E125" i="3"/>
  <c r="F126" i="1"/>
  <c r="E126" i="3"/>
  <c r="F127" i="1"/>
  <c r="E127" i="3"/>
  <c r="F128" i="1"/>
  <c r="E128" i="3"/>
  <c r="F129" i="1"/>
  <c r="E129" i="3"/>
  <c r="F130" i="1"/>
  <c r="E130" i="3"/>
  <c r="W130" i="3"/>
  <c r="F131" i="1"/>
  <c r="E131" i="3"/>
  <c r="F132" i="1"/>
  <c r="E132" i="3"/>
  <c r="F133" i="1"/>
  <c r="E133" i="3"/>
  <c r="F134" i="1"/>
  <c r="E134" i="3"/>
  <c r="F135" i="1"/>
  <c r="E135" i="3"/>
  <c r="F136" i="1"/>
  <c r="E136" i="3"/>
  <c r="F137" i="1"/>
  <c r="E137" i="3"/>
  <c r="F138" i="1"/>
  <c r="E138" i="3"/>
  <c r="Q138" i="3"/>
  <c r="F139" i="1"/>
  <c r="E139" i="3"/>
  <c r="F140" i="1"/>
  <c r="E140" i="3"/>
  <c r="F141" i="1"/>
  <c r="E141" i="3"/>
  <c r="Q141" i="3"/>
  <c r="F142" i="1"/>
  <c r="E142" i="3"/>
  <c r="W142" i="3"/>
  <c r="F143" i="1"/>
  <c r="E143" i="3"/>
  <c r="F144" i="1"/>
  <c r="E144" i="3"/>
  <c r="Q144" i="3"/>
  <c r="F145" i="1"/>
  <c r="E145" i="3"/>
  <c r="Q145" i="3"/>
  <c r="F146" i="1"/>
  <c r="E146" i="3"/>
  <c r="F147" i="1"/>
  <c r="E147" i="3"/>
  <c r="F148" i="1"/>
  <c r="E148" i="3"/>
  <c r="F149" i="1"/>
  <c r="E149" i="3"/>
  <c r="F150" i="1"/>
  <c r="E150" i="3"/>
  <c r="F151" i="1"/>
  <c r="E151" i="3"/>
  <c r="F152" i="1"/>
  <c r="E152" i="3"/>
  <c r="Q152" i="3"/>
  <c r="F153" i="1"/>
  <c r="E153" i="3"/>
  <c r="Q153" i="3"/>
  <c r="F154" i="1"/>
  <c r="E154" i="3"/>
  <c r="F155" i="1"/>
  <c r="E155" i="3"/>
  <c r="F156" i="1"/>
  <c r="E156" i="3"/>
  <c r="F157" i="1"/>
  <c r="E157" i="3"/>
  <c r="F158" i="1"/>
  <c r="E158" i="3"/>
  <c r="AC199" i="3"/>
  <c r="AD199" i="3"/>
  <c r="F159" i="1"/>
  <c r="E159" i="3"/>
  <c r="F160" i="1"/>
  <c r="E160" i="3"/>
  <c r="F161" i="1"/>
  <c r="E161" i="3"/>
  <c r="F162" i="1"/>
  <c r="E162" i="3"/>
  <c r="W162" i="3"/>
  <c r="F163" i="1"/>
  <c r="E163" i="3"/>
  <c r="AC204" i="3"/>
  <c r="AD204" i="3"/>
  <c r="F164" i="1"/>
  <c r="E164" i="3"/>
  <c r="F165" i="1"/>
  <c r="E165" i="3"/>
  <c r="F167" i="1"/>
  <c r="E167" i="3"/>
  <c r="Q168" i="3"/>
  <c r="F169" i="1"/>
  <c r="E169" i="3"/>
  <c r="F170" i="1"/>
  <c r="E170" i="3"/>
  <c r="F171" i="1"/>
  <c r="E171" i="3"/>
  <c r="F172" i="1"/>
  <c r="E172" i="3"/>
  <c r="Q172" i="3"/>
  <c r="F173" i="1"/>
  <c r="E173" i="3"/>
  <c r="Q173" i="3"/>
  <c r="F174" i="1"/>
  <c r="E174" i="3"/>
  <c r="W174" i="3"/>
  <c r="F175" i="1"/>
  <c r="E175" i="3"/>
  <c r="F176" i="1"/>
  <c r="E176" i="3"/>
  <c r="Q176" i="3"/>
  <c r="F177" i="1"/>
  <c r="E177" i="3"/>
  <c r="F178" i="1"/>
  <c r="E178" i="3"/>
  <c r="F179" i="1"/>
  <c r="E179" i="3"/>
  <c r="F181" i="1"/>
  <c r="E181" i="3"/>
  <c r="F182" i="1"/>
  <c r="E182" i="3"/>
  <c r="F183" i="1"/>
  <c r="E183" i="3"/>
  <c r="F184" i="1"/>
  <c r="E184" i="3"/>
  <c r="Q184" i="3"/>
  <c r="F185" i="1"/>
  <c r="E185" i="3"/>
  <c r="F186" i="1"/>
  <c r="E186" i="3"/>
  <c r="Q186" i="3"/>
  <c r="F187" i="1"/>
  <c r="E187" i="3"/>
  <c r="F188" i="1"/>
  <c r="E188" i="3"/>
  <c r="F189" i="1"/>
  <c r="E189" i="3"/>
  <c r="Q189" i="3"/>
  <c r="F190" i="1"/>
  <c r="E190" i="3"/>
  <c r="Q190" i="3"/>
  <c r="F191" i="1"/>
  <c r="E191" i="3"/>
  <c r="F192" i="1"/>
  <c r="E192" i="3"/>
  <c r="F193" i="1"/>
  <c r="E193" i="3"/>
  <c r="Q193" i="3"/>
  <c r="F194" i="1"/>
  <c r="E194" i="3"/>
  <c r="F195" i="1"/>
  <c r="E195" i="3"/>
  <c r="R31" i="3"/>
  <c r="R39" i="3"/>
  <c r="R118" i="3"/>
  <c r="S12" i="3"/>
  <c r="S121" i="3"/>
  <c r="P17" i="3"/>
  <c r="P20" i="3"/>
  <c r="P39" i="3"/>
  <c r="P40" i="3"/>
  <c r="P46" i="3"/>
  <c r="P55" i="3"/>
  <c r="P59" i="3"/>
  <c r="P60" i="3"/>
  <c r="P63" i="3"/>
  <c r="P67" i="3"/>
  <c r="P75" i="3"/>
  <c r="P91" i="3"/>
  <c r="P94" i="3"/>
  <c r="P140" i="3"/>
  <c r="P141" i="3"/>
  <c r="P148" i="3"/>
  <c r="P152" i="3"/>
  <c r="P168" i="3"/>
  <c r="P189" i="3"/>
  <c r="O9" i="3"/>
  <c r="O10" i="3"/>
  <c r="O12" i="3"/>
  <c r="O15" i="3"/>
  <c r="O16" i="3"/>
  <c r="O20" i="3"/>
  <c r="O21" i="3"/>
  <c r="O23" i="3"/>
  <c r="O24" i="3"/>
  <c r="O29" i="3"/>
  <c r="O30" i="3"/>
  <c r="O34" i="3"/>
  <c r="O37" i="3"/>
  <c r="O38" i="3"/>
  <c r="O41" i="3"/>
  <c r="O42" i="3"/>
  <c r="O44" i="3"/>
  <c r="O47" i="3"/>
  <c r="O48" i="3"/>
  <c r="O52" i="3"/>
  <c r="O53" i="3"/>
  <c r="O55" i="3"/>
  <c r="O56" i="3"/>
  <c r="O61" i="3"/>
  <c r="O62" i="3"/>
  <c r="O66" i="3"/>
  <c r="O69" i="3"/>
  <c r="O70" i="3"/>
  <c r="O73" i="3"/>
  <c r="O74" i="3"/>
  <c r="O76" i="3"/>
  <c r="O79" i="3"/>
  <c r="O80" i="3"/>
  <c r="O84" i="3"/>
  <c r="O85" i="3"/>
  <c r="O87" i="3"/>
  <c r="O88" i="3"/>
  <c r="O94" i="3"/>
  <c r="O100" i="3"/>
  <c r="O110" i="3"/>
  <c r="O121" i="3"/>
  <c r="O132" i="3"/>
  <c r="O137" i="3"/>
  <c r="O142" i="3"/>
  <c r="O153" i="3"/>
  <c r="O158" i="3"/>
  <c r="O164" i="3"/>
  <c r="O174" i="3"/>
  <c r="O185" i="3"/>
  <c r="O193" i="3"/>
  <c r="Q8" i="3"/>
  <c r="Q10" i="3"/>
  <c r="Q17" i="3"/>
  <c r="Q24" i="3"/>
  <c r="Q25" i="3"/>
  <c r="Q29" i="3"/>
  <c r="Q37" i="3"/>
  <c r="Q52" i="3"/>
  <c r="Q62" i="3"/>
  <c r="Q65" i="3"/>
  <c r="Q74" i="3"/>
  <c r="Q80" i="3"/>
  <c r="Q88" i="3"/>
  <c r="Q104" i="3"/>
  <c r="Q109" i="3"/>
  <c r="Q156" i="3"/>
  <c r="Q157" i="3"/>
  <c r="Q164" i="3"/>
  <c r="Q180" i="3"/>
  <c r="E5" i="4"/>
  <c r="D7" i="1"/>
  <c r="C5" i="4"/>
  <c r="E6" i="4"/>
  <c r="T6" i="4"/>
  <c r="D8" i="1"/>
  <c r="C6" i="4"/>
  <c r="O6" i="4"/>
  <c r="E7" i="4"/>
  <c r="T7" i="4"/>
  <c r="D9" i="1"/>
  <c r="C7" i="4"/>
  <c r="O7" i="4"/>
  <c r="E8" i="4"/>
  <c r="T8" i="4"/>
  <c r="D10" i="1"/>
  <c r="C8" i="4"/>
  <c r="O8" i="4"/>
  <c r="E9" i="4"/>
  <c r="T9" i="4"/>
  <c r="D11" i="1"/>
  <c r="C9" i="4"/>
  <c r="O9" i="4"/>
  <c r="E10" i="4"/>
  <c r="T10" i="4"/>
  <c r="D12" i="1"/>
  <c r="C10" i="4"/>
  <c r="O10" i="4"/>
  <c r="E11" i="4"/>
  <c r="T11" i="4"/>
  <c r="D13" i="1"/>
  <c r="C11" i="4"/>
  <c r="O11" i="4"/>
  <c r="E12" i="4"/>
  <c r="T12" i="4"/>
  <c r="D14" i="1"/>
  <c r="C12" i="4"/>
  <c r="O12" i="4"/>
  <c r="E13" i="4"/>
  <c r="T13" i="4"/>
  <c r="D15" i="1"/>
  <c r="C13" i="4"/>
  <c r="O13" i="4"/>
  <c r="E14" i="4"/>
  <c r="T14" i="4"/>
  <c r="D16" i="1"/>
  <c r="C14" i="4"/>
  <c r="O14" i="4"/>
  <c r="E15" i="4"/>
  <c r="T15" i="4"/>
  <c r="D17" i="1"/>
  <c r="C15" i="4"/>
  <c r="O15" i="4"/>
  <c r="E16" i="4"/>
  <c r="T16" i="4"/>
  <c r="D18" i="1"/>
  <c r="C16" i="4"/>
  <c r="O16" i="4"/>
  <c r="E17" i="4"/>
  <c r="T17" i="4"/>
  <c r="D19" i="1"/>
  <c r="C17" i="4"/>
  <c r="O17" i="4"/>
  <c r="E18" i="4"/>
  <c r="T18" i="4"/>
  <c r="D20" i="1"/>
  <c r="C18" i="4"/>
  <c r="O18" i="4"/>
  <c r="E19" i="4"/>
  <c r="T19" i="4"/>
  <c r="D21" i="1"/>
  <c r="C19" i="4"/>
  <c r="O19" i="4"/>
  <c r="E20" i="4"/>
  <c r="T20" i="4"/>
  <c r="D22" i="1"/>
  <c r="C20" i="4"/>
  <c r="O20" i="4"/>
  <c r="E21" i="4"/>
  <c r="T21" i="4"/>
  <c r="D23" i="1"/>
  <c r="C21" i="4"/>
  <c r="E22" i="4"/>
  <c r="T22" i="4"/>
  <c r="D24" i="1"/>
  <c r="C22" i="4"/>
  <c r="O22" i="4"/>
  <c r="E23" i="4"/>
  <c r="T23" i="4"/>
  <c r="D25" i="1"/>
  <c r="C23" i="4"/>
  <c r="O23" i="4"/>
  <c r="E24" i="4"/>
  <c r="T24" i="4"/>
  <c r="D26" i="1"/>
  <c r="C24" i="4"/>
  <c r="O24" i="4"/>
  <c r="E25" i="4"/>
  <c r="T25" i="4"/>
  <c r="D27" i="1"/>
  <c r="C25" i="4"/>
  <c r="O25" i="4"/>
  <c r="E26" i="4"/>
  <c r="T26" i="4"/>
  <c r="D28" i="1"/>
  <c r="C26" i="4"/>
  <c r="O26" i="4"/>
  <c r="E27" i="4"/>
  <c r="T27" i="4"/>
  <c r="D29" i="1"/>
  <c r="C27" i="4"/>
  <c r="O27" i="4"/>
  <c r="E28" i="4"/>
  <c r="T28" i="4"/>
  <c r="D30" i="1"/>
  <c r="C28" i="4"/>
  <c r="O28" i="4"/>
  <c r="E29" i="4"/>
  <c r="T29" i="4"/>
  <c r="D31" i="1"/>
  <c r="C29" i="4"/>
  <c r="O29" i="4"/>
  <c r="E30" i="4"/>
  <c r="T30" i="4"/>
  <c r="D32" i="1"/>
  <c r="C30" i="4"/>
  <c r="O30" i="4"/>
  <c r="E31" i="4"/>
  <c r="T31" i="4"/>
  <c r="D33" i="1"/>
  <c r="C31" i="4"/>
  <c r="O31" i="4"/>
  <c r="E32" i="4"/>
  <c r="T32" i="4"/>
  <c r="D34" i="1"/>
  <c r="C32" i="4"/>
  <c r="O32" i="4"/>
  <c r="E33" i="4"/>
  <c r="T33" i="4"/>
  <c r="D35" i="1"/>
  <c r="C33" i="4"/>
  <c r="E34" i="4"/>
  <c r="T34" i="4"/>
  <c r="D36" i="1"/>
  <c r="C34" i="4"/>
  <c r="O34" i="4"/>
  <c r="E35" i="4"/>
  <c r="T35" i="4"/>
  <c r="D37" i="1"/>
  <c r="C35" i="4"/>
  <c r="O35" i="4"/>
  <c r="E36" i="4"/>
  <c r="T36" i="4"/>
  <c r="D38" i="1"/>
  <c r="C36" i="4"/>
  <c r="O36" i="4"/>
  <c r="E37" i="4"/>
  <c r="T37" i="4"/>
  <c r="D39" i="1"/>
  <c r="C37" i="4"/>
  <c r="O37" i="4"/>
  <c r="E38" i="4"/>
  <c r="T38" i="4"/>
  <c r="D40" i="1"/>
  <c r="C38" i="4"/>
  <c r="O38" i="4"/>
  <c r="E39" i="4"/>
  <c r="T39" i="4"/>
  <c r="D41" i="1"/>
  <c r="C39" i="4"/>
  <c r="O39" i="4"/>
  <c r="E40" i="4"/>
  <c r="T40" i="4"/>
  <c r="D42" i="1"/>
  <c r="C40" i="4"/>
  <c r="O40" i="4"/>
  <c r="E41" i="4"/>
  <c r="T41" i="4"/>
  <c r="D43" i="1"/>
  <c r="C41" i="4"/>
  <c r="O41" i="4"/>
  <c r="E42" i="4"/>
  <c r="T42" i="4"/>
  <c r="D44" i="1"/>
  <c r="C42" i="4"/>
  <c r="O42" i="4"/>
  <c r="E43" i="4"/>
  <c r="T43" i="4"/>
  <c r="D45" i="1"/>
  <c r="C43" i="4"/>
  <c r="O43" i="4"/>
  <c r="E44" i="4"/>
  <c r="T44" i="4"/>
  <c r="D46" i="1"/>
  <c r="C44" i="4"/>
  <c r="O44" i="4"/>
  <c r="E45" i="4"/>
  <c r="T45" i="4"/>
  <c r="D47" i="1"/>
  <c r="C45" i="4"/>
  <c r="O45" i="4"/>
  <c r="E46" i="4"/>
  <c r="T46" i="4"/>
  <c r="D48" i="1"/>
  <c r="C46" i="4"/>
  <c r="O46" i="4"/>
  <c r="E47" i="4"/>
  <c r="T47" i="4"/>
  <c r="D49" i="1"/>
  <c r="C47" i="4"/>
  <c r="O47" i="4"/>
  <c r="E48" i="4"/>
  <c r="T48" i="4"/>
  <c r="D50" i="1"/>
  <c r="C48" i="4"/>
  <c r="O48" i="4"/>
  <c r="E49" i="4"/>
  <c r="T49" i="4"/>
  <c r="D51" i="1"/>
  <c r="C49" i="4"/>
  <c r="O49" i="4"/>
  <c r="E50" i="4"/>
  <c r="T50" i="4"/>
  <c r="D52" i="1"/>
  <c r="C50" i="4"/>
  <c r="O50" i="4"/>
  <c r="E51" i="4"/>
  <c r="T51" i="4"/>
  <c r="D53" i="1"/>
  <c r="C51" i="4"/>
  <c r="O51" i="4"/>
  <c r="E52" i="4"/>
  <c r="T52" i="4"/>
  <c r="D54" i="1"/>
  <c r="C52" i="4"/>
  <c r="O52" i="4"/>
  <c r="E53" i="4"/>
  <c r="T53" i="4"/>
  <c r="D55" i="1"/>
  <c r="C53" i="4"/>
  <c r="E54" i="4"/>
  <c r="T54" i="4"/>
  <c r="D56" i="1"/>
  <c r="C54" i="4"/>
  <c r="O54" i="4"/>
  <c r="E55" i="4"/>
  <c r="T55" i="4"/>
  <c r="D57" i="1"/>
  <c r="C55" i="4"/>
  <c r="O55" i="4"/>
  <c r="E56" i="4"/>
  <c r="T56" i="4"/>
  <c r="D58" i="1"/>
  <c r="C56" i="4"/>
  <c r="O56" i="4"/>
  <c r="E57" i="4"/>
  <c r="T57" i="4"/>
  <c r="D59" i="1"/>
  <c r="C57" i="4"/>
  <c r="O57" i="4"/>
  <c r="E58" i="4"/>
  <c r="T58" i="4"/>
  <c r="D60" i="1"/>
  <c r="C58" i="4"/>
  <c r="O58" i="4"/>
  <c r="E59" i="4"/>
  <c r="T59" i="4"/>
  <c r="D61" i="1"/>
  <c r="C59" i="4"/>
  <c r="O59" i="4"/>
  <c r="E60" i="4"/>
  <c r="T60" i="4"/>
  <c r="D62" i="1"/>
  <c r="C60" i="4"/>
  <c r="O60" i="4"/>
  <c r="E61" i="4"/>
  <c r="T61" i="4"/>
  <c r="D63" i="1"/>
  <c r="C61" i="4"/>
  <c r="O61" i="4"/>
  <c r="E62" i="4"/>
  <c r="T62" i="4"/>
  <c r="D64" i="1"/>
  <c r="C62" i="4"/>
  <c r="O62" i="4"/>
  <c r="E63" i="4"/>
  <c r="T63" i="4"/>
  <c r="D65" i="1"/>
  <c r="C63" i="4"/>
  <c r="O63" i="4"/>
  <c r="E64" i="4"/>
  <c r="T64" i="4"/>
  <c r="D66" i="1"/>
  <c r="C64" i="4"/>
  <c r="O64" i="4"/>
  <c r="E65" i="4"/>
  <c r="T65" i="4"/>
  <c r="D67" i="1"/>
  <c r="C65" i="4"/>
  <c r="O65" i="4"/>
  <c r="E66" i="4"/>
  <c r="T66" i="4"/>
  <c r="D68" i="1"/>
  <c r="C66" i="4"/>
  <c r="O66" i="4"/>
  <c r="E67" i="4"/>
  <c r="T67" i="4"/>
  <c r="D69" i="1"/>
  <c r="C67" i="4"/>
  <c r="O67" i="4"/>
  <c r="E68" i="4"/>
  <c r="T68" i="4"/>
  <c r="D70" i="1"/>
  <c r="C68" i="4"/>
  <c r="O68" i="4"/>
  <c r="E69" i="4"/>
  <c r="T69" i="4"/>
  <c r="D71" i="1"/>
  <c r="C69" i="4"/>
  <c r="E70" i="4"/>
  <c r="T70" i="4"/>
  <c r="D72" i="1"/>
  <c r="C70" i="4"/>
  <c r="O70" i="4"/>
  <c r="E71" i="4"/>
  <c r="T71" i="4"/>
  <c r="D73" i="1"/>
  <c r="C71" i="4"/>
  <c r="O71" i="4"/>
  <c r="E72" i="4"/>
  <c r="T72" i="4"/>
  <c r="D74" i="1"/>
  <c r="C72" i="4"/>
  <c r="O72" i="4"/>
  <c r="E73" i="4"/>
  <c r="T73" i="4"/>
  <c r="D75" i="1"/>
  <c r="C73" i="4"/>
  <c r="O73" i="4"/>
  <c r="E74" i="4"/>
  <c r="T74" i="4"/>
  <c r="D76" i="1"/>
  <c r="C74" i="4"/>
  <c r="O74" i="4"/>
  <c r="E75" i="4"/>
  <c r="T75" i="4"/>
  <c r="D77" i="1"/>
  <c r="C75" i="4"/>
  <c r="O75" i="4"/>
  <c r="E76" i="4"/>
  <c r="T76" i="4"/>
  <c r="D78" i="1"/>
  <c r="C76" i="4"/>
  <c r="O76" i="4"/>
  <c r="E77" i="4"/>
  <c r="T77" i="4"/>
  <c r="D79" i="1"/>
  <c r="C77" i="4"/>
  <c r="O77" i="4"/>
  <c r="E78" i="4"/>
  <c r="T78" i="4"/>
  <c r="D80" i="1"/>
  <c r="C78" i="4"/>
  <c r="O78" i="4"/>
  <c r="E79" i="4"/>
  <c r="T79" i="4"/>
  <c r="D81" i="1"/>
  <c r="C79" i="4"/>
  <c r="O79" i="4"/>
  <c r="E80" i="4"/>
  <c r="T80" i="4"/>
  <c r="D82" i="1"/>
  <c r="C80" i="4"/>
  <c r="O80" i="4"/>
  <c r="E81" i="4"/>
  <c r="T81" i="4"/>
  <c r="D83" i="1"/>
  <c r="C81" i="4"/>
  <c r="O81" i="4"/>
  <c r="E82" i="4"/>
  <c r="T82" i="4"/>
  <c r="D84" i="1"/>
  <c r="C82" i="4"/>
  <c r="O82" i="4"/>
  <c r="E83" i="4"/>
  <c r="T83" i="4"/>
  <c r="D85" i="1"/>
  <c r="C83" i="4"/>
  <c r="O83" i="4"/>
  <c r="E84" i="4"/>
  <c r="T84" i="4"/>
  <c r="D86" i="1"/>
  <c r="C84" i="4"/>
  <c r="O84" i="4"/>
  <c r="E85" i="4"/>
  <c r="T85" i="4"/>
  <c r="D87" i="1"/>
  <c r="C85" i="4"/>
  <c r="O85" i="4"/>
  <c r="E86" i="4"/>
  <c r="T86" i="4"/>
  <c r="D88" i="1"/>
  <c r="C86" i="4"/>
  <c r="O86" i="4"/>
  <c r="E87" i="4"/>
  <c r="T87" i="4"/>
  <c r="D89" i="1"/>
  <c r="C87" i="4"/>
  <c r="O87" i="4"/>
  <c r="E88" i="4"/>
  <c r="T88" i="4"/>
  <c r="D90" i="1"/>
  <c r="C88" i="4"/>
  <c r="O88" i="4"/>
  <c r="E89" i="4"/>
  <c r="T89" i="4"/>
  <c r="D91" i="1"/>
  <c r="C89" i="4"/>
  <c r="O89" i="4"/>
  <c r="E90" i="4"/>
  <c r="T90" i="4"/>
  <c r="D92" i="1"/>
  <c r="C90" i="4"/>
  <c r="O90" i="4"/>
  <c r="E91" i="4"/>
  <c r="T91" i="4"/>
  <c r="D93" i="1"/>
  <c r="C91" i="4"/>
  <c r="E92" i="4"/>
  <c r="T92" i="4"/>
  <c r="D94" i="1"/>
  <c r="C92" i="4"/>
  <c r="O92" i="4"/>
  <c r="E93" i="4"/>
  <c r="T93" i="4"/>
  <c r="D95" i="1"/>
  <c r="C93" i="4"/>
  <c r="O93" i="4"/>
  <c r="E94" i="4"/>
  <c r="T94" i="4"/>
  <c r="D96" i="1"/>
  <c r="C94" i="4"/>
  <c r="O94" i="4"/>
  <c r="E95" i="4"/>
  <c r="T95" i="4"/>
  <c r="D97" i="1"/>
  <c r="C95" i="4"/>
  <c r="O95" i="4"/>
  <c r="E96" i="4"/>
  <c r="T96" i="4"/>
  <c r="D98" i="1"/>
  <c r="C96" i="4"/>
  <c r="O96" i="4"/>
  <c r="E97" i="4"/>
  <c r="T97" i="4"/>
  <c r="D99" i="1"/>
  <c r="C97" i="4"/>
  <c r="O97" i="4"/>
  <c r="E98" i="4"/>
  <c r="T98" i="4"/>
  <c r="D100" i="1"/>
  <c r="C98" i="4"/>
  <c r="O98" i="4"/>
  <c r="E99" i="4"/>
  <c r="T99" i="4"/>
  <c r="D101" i="1"/>
  <c r="C99" i="4"/>
  <c r="O99" i="4"/>
  <c r="E100" i="4"/>
  <c r="T100" i="4"/>
  <c r="D102" i="1"/>
  <c r="C100" i="4"/>
  <c r="O100" i="4"/>
  <c r="H7" i="1"/>
  <c r="D5" i="4"/>
  <c r="S5" i="4"/>
  <c r="H8" i="1"/>
  <c r="D6" i="4"/>
  <c r="H9" i="1"/>
  <c r="D7" i="4"/>
  <c r="H10" i="1"/>
  <c r="D8" i="4"/>
  <c r="H11" i="1"/>
  <c r="D9" i="4"/>
  <c r="H12" i="1"/>
  <c r="D10" i="4"/>
  <c r="H13" i="1"/>
  <c r="D11" i="4"/>
  <c r="H14" i="1"/>
  <c r="D12" i="4"/>
  <c r="H15" i="1"/>
  <c r="D13" i="4"/>
  <c r="S13" i="4"/>
  <c r="H16" i="1"/>
  <c r="D14" i="4"/>
  <c r="H17" i="1"/>
  <c r="D15" i="4"/>
  <c r="H18" i="1"/>
  <c r="D16" i="4"/>
  <c r="H19" i="1"/>
  <c r="D17" i="4"/>
  <c r="H20" i="1"/>
  <c r="D18" i="4"/>
  <c r="H21" i="1"/>
  <c r="D19" i="4"/>
  <c r="H22" i="1"/>
  <c r="D20" i="4"/>
  <c r="H23" i="1"/>
  <c r="D21" i="4"/>
  <c r="S21" i="4"/>
  <c r="H24" i="1"/>
  <c r="D22" i="4"/>
  <c r="H25" i="1"/>
  <c r="D23" i="4"/>
  <c r="H26" i="1"/>
  <c r="D24" i="4"/>
  <c r="H27" i="1"/>
  <c r="D25" i="4"/>
  <c r="Q25" i="4"/>
  <c r="H28" i="1"/>
  <c r="D26" i="4"/>
  <c r="H29" i="1"/>
  <c r="D27" i="4"/>
  <c r="H30" i="1"/>
  <c r="D28" i="4"/>
  <c r="H31" i="1"/>
  <c r="D29" i="4"/>
  <c r="S29" i="4"/>
  <c r="H32" i="1"/>
  <c r="D30" i="4"/>
  <c r="H33" i="1"/>
  <c r="D31" i="4"/>
  <c r="H34" i="1"/>
  <c r="D32" i="4"/>
  <c r="H35" i="1"/>
  <c r="D33" i="4"/>
  <c r="H36" i="1"/>
  <c r="D34" i="4"/>
  <c r="H37" i="1"/>
  <c r="D35" i="4"/>
  <c r="H38" i="1"/>
  <c r="D36" i="4"/>
  <c r="H39" i="1"/>
  <c r="D37" i="4"/>
  <c r="H40" i="1"/>
  <c r="D38" i="4"/>
  <c r="H41" i="1"/>
  <c r="D39" i="4"/>
  <c r="Q39" i="4"/>
  <c r="H42" i="1"/>
  <c r="D40" i="4"/>
  <c r="H43" i="1"/>
  <c r="D41" i="4"/>
  <c r="H44" i="1"/>
  <c r="D42" i="4"/>
  <c r="H45" i="1"/>
  <c r="D43" i="4"/>
  <c r="H46" i="1"/>
  <c r="D44" i="4"/>
  <c r="H47" i="1"/>
  <c r="D45" i="4"/>
  <c r="H48" i="1"/>
  <c r="D46" i="4"/>
  <c r="H49" i="1"/>
  <c r="D47" i="4"/>
  <c r="Q47" i="4"/>
  <c r="H50" i="1"/>
  <c r="D48" i="4"/>
  <c r="H51" i="1"/>
  <c r="D49" i="4"/>
  <c r="H52" i="1"/>
  <c r="D50" i="4"/>
  <c r="H53" i="1"/>
  <c r="D51" i="4"/>
  <c r="H54" i="1"/>
  <c r="D52" i="4"/>
  <c r="H55" i="1"/>
  <c r="D53" i="4"/>
  <c r="H56" i="1"/>
  <c r="D54" i="4"/>
  <c r="H57" i="1"/>
  <c r="D55" i="4"/>
  <c r="Q55" i="4"/>
  <c r="H58" i="1"/>
  <c r="D56" i="4"/>
  <c r="H59" i="1"/>
  <c r="D57" i="4"/>
  <c r="H60" i="1"/>
  <c r="D58" i="4"/>
  <c r="H61" i="1"/>
  <c r="D59" i="4"/>
  <c r="H62" i="1"/>
  <c r="D60" i="4"/>
  <c r="H63" i="1"/>
  <c r="D61" i="4"/>
  <c r="H64" i="1"/>
  <c r="D62" i="4"/>
  <c r="H65" i="1"/>
  <c r="D63" i="4"/>
  <c r="Q63" i="4"/>
  <c r="H66" i="1"/>
  <c r="D64" i="4"/>
  <c r="H67" i="1"/>
  <c r="D65" i="4"/>
  <c r="H68" i="1"/>
  <c r="D66" i="4"/>
  <c r="H69" i="1"/>
  <c r="D67" i="4"/>
  <c r="H70" i="1"/>
  <c r="D68" i="4"/>
  <c r="H71" i="1"/>
  <c r="D69" i="4"/>
  <c r="H72" i="1"/>
  <c r="D70" i="4"/>
  <c r="H73" i="1"/>
  <c r="D71" i="4"/>
  <c r="Q71" i="4"/>
  <c r="H74" i="1"/>
  <c r="D72" i="4"/>
  <c r="H75" i="1"/>
  <c r="D73" i="4"/>
  <c r="H76" i="1"/>
  <c r="D74" i="4"/>
  <c r="H77" i="1"/>
  <c r="D75" i="4"/>
  <c r="H78" i="1"/>
  <c r="D76" i="4"/>
  <c r="H79" i="1"/>
  <c r="D77" i="4"/>
  <c r="H80" i="1"/>
  <c r="D78" i="4"/>
  <c r="H81" i="1"/>
  <c r="D79" i="4"/>
  <c r="Q79" i="4"/>
  <c r="H82" i="1"/>
  <c r="D80" i="4"/>
  <c r="H83" i="1"/>
  <c r="D81" i="4"/>
  <c r="H84" i="1"/>
  <c r="D82" i="4"/>
  <c r="H85" i="1"/>
  <c r="D83" i="4"/>
  <c r="H86" i="1"/>
  <c r="D84" i="4"/>
  <c r="H87" i="1"/>
  <c r="D85" i="4"/>
  <c r="H88" i="1"/>
  <c r="D86" i="4"/>
  <c r="H89" i="1"/>
  <c r="D87" i="4"/>
  <c r="Q87" i="4"/>
  <c r="H90" i="1"/>
  <c r="D88" i="4"/>
  <c r="H91" i="1"/>
  <c r="D89" i="4"/>
  <c r="H92" i="1"/>
  <c r="D90" i="4"/>
  <c r="H93" i="1"/>
  <c r="D91" i="4"/>
  <c r="H94" i="1"/>
  <c r="D92" i="4"/>
  <c r="H95" i="1"/>
  <c r="D93" i="4"/>
  <c r="H96" i="1"/>
  <c r="D94" i="4"/>
  <c r="H97" i="1"/>
  <c r="D95" i="4"/>
  <c r="Q95" i="4"/>
  <c r="H98" i="1"/>
  <c r="D96" i="4"/>
  <c r="H99" i="1"/>
  <c r="D97" i="4"/>
  <c r="H100" i="1"/>
  <c r="D98" i="4"/>
  <c r="H101" i="1"/>
  <c r="D99" i="4"/>
  <c r="H102" i="1"/>
  <c r="D100" i="4"/>
  <c r="O5" i="4"/>
  <c r="O21" i="4"/>
  <c r="O33" i="4"/>
  <c r="O53" i="4"/>
  <c r="O69" i="4"/>
  <c r="O91" i="4"/>
  <c r="AC98" i="3"/>
  <c r="AD98" i="3"/>
  <c r="AC117" i="3"/>
  <c r="AD117" i="3"/>
  <c r="AC123" i="3"/>
  <c r="AD123" i="3"/>
  <c r="AC170" i="3"/>
  <c r="AD170" i="3"/>
  <c r="AC205" i="3"/>
  <c r="AD205" i="3"/>
  <c r="AC213" i="3"/>
  <c r="AD213" i="3"/>
  <c r="AC230" i="3"/>
  <c r="AD230" i="3"/>
  <c r="B36" i="5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X154" i="3"/>
  <c r="B37" i="5"/>
  <c r="AE96" i="3"/>
  <c r="AE97" i="3"/>
  <c r="AE98" i="3"/>
  <c r="AE99" i="3"/>
  <c r="AE100" i="3"/>
  <c r="AE101" i="3"/>
  <c r="AE102" i="3"/>
  <c r="AE103" i="3"/>
  <c r="AE104" i="3"/>
  <c r="AE105" i="3"/>
  <c r="AE106" i="3"/>
  <c r="AE107" i="3"/>
  <c r="AE108" i="3"/>
  <c r="AE109" i="3"/>
  <c r="AE110" i="3"/>
  <c r="AE111" i="3"/>
  <c r="AE112" i="3"/>
  <c r="AE113" i="3"/>
  <c r="AE114" i="3"/>
  <c r="AE115" i="3"/>
  <c r="AE116" i="3"/>
  <c r="AE117" i="3"/>
  <c r="AE118" i="3"/>
  <c r="AE119" i="3"/>
  <c r="AE120" i="3"/>
  <c r="AE121" i="3"/>
  <c r="AE122" i="3"/>
  <c r="AE123" i="3"/>
  <c r="AE124" i="3"/>
  <c r="AE125" i="3"/>
  <c r="AE126" i="3"/>
  <c r="AE127" i="3"/>
  <c r="AE128" i="3"/>
  <c r="AE129" i="3"/>
  <c r="AE130" i="3"/>
  <c r="AE131" i="3"/>
  <c r="AE132" i="3"/>
  <c r="AE133" i="3"/>
  <c r="AE134" i="3"/>
  <c r="AE135" i="3"/>
  <c r="AE136" i="3"/>
  <c r="AE137" i="3"/>
  <c r="AE138" i="3"/>
  <c r="AE139" i="3"/>
  <c r="AE140" i="3"/>
  <c r="AE141" i="3"/>
  <c r="AE142" i="3"/>
  <c r="AE143" i="3"/>
  <c r="AE144" i="3"/>
  <c r="AE145" i="3"/>
  <c r="AE146" i="3"/>
  <c r="AE147" i="3"/>
  <c r="AE148" i="3"/>
  <c r="AE149" i="3"/>
  <c r="AE150" i="3"/>
  <c r="AE151" i="3"/>
  <c r="AE152" i="3"/>
  <c r="AE153" i="3"/>
  <c r="AE154" i="3"/>
  <c r="AE155" i="3"/>
  <c r="AE156" i="3"/>
  <c r="AE157" i="3"/>
  <c r="AE158" i="3"/>
  <c r="AE159" i="3"/>
  <c r="AE160" i="3"/>
  <c r="AE161" i="3"/>
  <c r="AE162" i="3"/>
  <c r="AE163" i="3"/>
  <c r="AE164" i="3"/>
  <c r="AE165" i="3"/>
  <c r="AE166" i="3"/>
  <c r="AE167" i="3"/>
  <c r="AE168" i="3"/>
  <c r="AE169" i="3"/>
  <c r="AE170" i="3"/>
  <c r="AE171" i="3"/>
  <c r="AE172" i="3"/>
  <c r="AE173" i="3"/>
  <c r="AE174" i="3"/>
  <c r="AE175" i="3"/>
  <c r="AE176" i="3"/>
  <c r="AE177" i="3"/>
  <c r="AE178" i="3"/>
  <c r="AE179" i="3"/>
  <c r="AE180" i="3"/>
  <c r="AE181" i="3"/>
  <c r="AE182" i="3"/>
  <c r="AE183" i="3"/>
  <c r="AE184" i="3"/>
  <c r="AE185" i="3"/>
  <c r="AE186" i="3"/>
  <c r="AE187" i="3"/>
  <c r="AE188" i="3"/>
  <c r="AE189" i="3"/>
  <c r="AE190" i="3"/>
  <c r="AE191" i="3"/>
  <c r="AE192" i="3"/>
  <c r="AE193" i="3"/>
  <c r="AE194" i="3"/>
  <c r="AE195" i="3"/>
  <c r="AE196" i="3"/>
  <c r="AE197" i="3"/>
  <c r="AE198" i="3"/>
  <c r="AE199" i="3"/>
  <c r="AE200" i="3"/>
  <c r="AE201" i="3"/>
  <c r="AE202" i="3"/>
  <c r="AE203" i="3"/>
  <c r="AE204" i="3"/>
  <c r="AE205" i="3"/>
  <c r="AE206" i="3"/>
  <c r="AE207" i="3"/>
  <c r="AE208" i="3"/>
  <c r="AE209" i="3"/>
  <c r="AE210" i="3"/>
  <c r="AE211" i="3"/>
  <c r="AE212" i="3"/>
  <c r="AE213" i="3"/>
  <c r="AE214" i="3"/>
  <c r="AE215" i="3"/>
  <c r="AE216" i="3"/>
  <c r="AE217" i="3"/>
  <c r="AE218" i="3"/>
  <c r="AE219" i="3"/>
  <c r="AE220" i="3"/>
  <c r="AE221" i="3"/>
  <c r="AE222" i="3"/>
  <c r="AE223" i="3"/>
  <c r="AE224" i="3"/>
  <c r="AE225" i="3"/>
  <c r="AE226" i="3"/>
  <c r="AE227" i="3"/>
  <c r="AE228" i="3"/>
  <c r="AE229" i="3"/>
  <c r="AE230" i="3"/>
  <c r="AE231" i="3"/>
  <c r="AE232" i="3"/>
  <c r="AE233" i="3"/>
  <c r="AE234" i="3"/>
  <c r="AE235" i="3"/>
  <c r="AE237" i="3"/>
  <c r="B1" i="3"/>
  <c r="F5" i="3"/>
  <c r="C39" i="5"/>
  <c r="X77" i="3"/>
  <c r="P59" i="4"/>
  <c r="AC132" i="3"/>
  <c r="AD132" i="3"/>
  <c r="AC115" i="3"/>
  <c r="AD115" i="3"/>
  <c r="O71" i="3"/>
  <c r="O25" i="3"/>
  <c r="O13" i="3"/>
  <c r="R189" i="3"/>
  <c r="S65" i="3"/>
  <c r="S37" i="3"/>
  <c r="S29" i="3"/>
  <c r="S9" i="3"/>
  <c r="AC224" i="3"/>
  <c r="AD224" i="3"/>
  <c r="AC212" i="3"/>
  <c r="AD212" i="3"/>
  <c r="AC103" i="3"/>
  <c r="AD103" i="3"/>
  <c r="R154" i="3"/>
  <c r="S192" i="3"/>
  <c r="R83" i="3"/>
  <c r="R63" i="3"/>
  <c r="R23" i="3"/>
  <c r="R7" i="3"/>
  <c r="T5" i="4"/>
  <c r="T107" i="4"/>
  <c r="E107" i="4"/>
  <c r="E2" i="4"/>
  <c r="V151" i="3"/>
  <c r="W166" i="3"/>
  <c r="W154" i="3"/>
  <c r="W134" i="3"/>
  <c r="V125" i="3"/>
  <c r="S19" i="4"/>
  <c r="S11" i="4"/>
  <c r="S27" i="4"/>
  <c r="S9" i="4"/>
  <c r="W190" i="3"/>
  <c r="W178" i="3"/>
  <c r="W146" i="3"/>
  <c r="W126" i="3"/>
  <c r="W94" i="3"/>
  <c r="W128" i="3"/>
  <c r="X84" i="3"/>
  <c r="S31" i="4"/>
  <c r="S23" i="4"/>
  <c r="S15" i="4"/>
  <c r="S7" i="4"/>
  <c r="X56" i="3"/>
  <c r="W170" i="3"/>
  <c r="W150" i="3"/>
  <c r="W138" i="3"/>
  <c r="X20" i="3"/>
  <c r="V145" i="3"/>
  <c r="AC216" i="3"/>
  <c r="AD216" i="3"/>
  <c r="P33" i="3"/>
  <c r="R89" i="3"/>
  <c r="R185" i="3"/>
  <c r="R130" i="3"/>
  <c r="AC130" i="3"/>
  <c r="AD130" i="3"/>
  <c r="AC118" i="3"/>
  <c r="AD118" i="3"/>
  <c r="R146" i="3"/>
  <c r="AC191" i="3"/>
  <c r="AD191" i="3"/>
  <c r="AC113" i="3"/>
  <c r="AD113" i="3"/>
  <c r="R9" i="3"/>
  <c r="AC173" i="3"/>
  <c r="AD173" i="3"/>
  <c r="AC137" i="3"/>
  <c r="AD137" i="3"/>
  <c r="T72" i="3"/>
  <c r="AC101" i="3"/>
  <c r="AD101" i="3"/>
  <c r="AC97" i="3"/>
  <c r="AD97" i="3"/>
  <c r="R193" i="3"/>
  <c r="R173" i="3"/>
  <c r="Q146" i="3"/>
  <c r="T159" i="3"/>
  <c r="AC184" i="3"/>
  <c r="AD184" i="3"/>
  <c r="T30" i="3"/>
  <c r="AC187" i="3"/>
  <c r="AD187" i="3"/>
  <c r="AC110" i="3"/>
  <c r="AD110" i="3"/>
  <c r="Q126" i="3"/>
  <c r="T116" i="3"/>
  <c r="AC106" i="3"/>
  <c r="AD106" i="3"/>
  <c r="P91" i="4"/>
  <c r="Q170" i="3"/>
  <c r="Q150" i="3"/>
  <c r="P17" i="4"/>
  <c r="V167" i="3"/>
  <c r="P167" i="3"/>
  <c r="R164" i="3"/>
  <c r="P164" i="3"/>
  <c r="AC201" i="3"/>
  <c r="AD201" i="3"/>
  <c r="P160" i="3"/>
  <c r="AC189" i="3"/>
  <c r="AD189" i="3"/>
  <c r="Q148" i="3"/>
  <c r="Q140" i="3"/>
  <c r="AC181" i="3"/>
  <c r="AD181" i="3"/>
  <c r="W136" i="3"/>
  <c r="Q136" i="3"/>
  <c r="P136" i="3"/>
  <c r="T136" i="3"/>
  <c r="P38" i="3"/>
  <c r="T38" i="3"/>
  <c r="AC125" i="3"/>
  <c r="AD125" i="3"/>
  <c r="P51" i="4"/>
  <c r="O157" i="3"/>
  <c r="O146" i="3"/>
  <c r="S133" i="3"/>
  <c r="S149" i="3"/>
  <c r="T100" i="3"/>
  <c r="R34" i="3"/>
  <c r="R14" i="3"/>
  <c r="O14" i="3"/>
  <c r="AC165" i="3"/>
  <c r="AD165" i="3"/>
  <c r="R100" i="3"/>
  <c r="P100" i="3"/>
  <c r="P52" i="3"/>
  <c r="T52" i="3"/>
  <c r="S176" i="3"/>
  <c r="O176" i="3"/>
  <c r="R93" i="3"/>
  <c r="S93" i="3"/>
  <c r="O173" i="3"/>
  <c r="O130" i="3"/>
  <c r="P132" i="3"/>
  <c r="P116" i="3"/>
  <c r="AC234" i="3"/>
  <c r="AD234" i="3"/>
  <c r="R156" i="3"/>
  <c r="AC196" i="3"/>
  <c r="AD196" i="3"/>
  <c r="AC188" i="3"/>
  <c r="AD188" i="3"/>
  <c r="AC180" i="3"/>
  <c r="AD180" i="3"/>
  <c r="T120" i="3"/>
  <c r="AC124" i="3"/>
  <c r="AD124" i="3"/>
  <c r="AC120" i="3"/>
  <c r="AD120" i="3"/>
  <c r="AC112" i="3"/>
  <c r="AD112" i="3"/>
  <c r="AC233" i="3"/>
  <c r="AD233" i="3"/>
  <c r="AC225" i="3"/>
  <c r="AD225" i="3"/>
  <c r="R180" i="3"/>
  <c r="R122" i="3"/>
  <c r="R94" i="3"/>
  <c r="AC127" i="3"/>
  <c r="AD127" i="3"/>
  <c r="S82" i="3"/>
  <c r="S74" i="3"/>
  <c r="S10" i="3"/>
  <c r="R148" i="3"/>
  <c r="R140" i="3"/>
  <c r="AC178" i="3"/>
  <c r="AD178" i="3"/>
  <c r="T134" i="3"/>
  <c r="R101" i="3"/>
  <c r="R50" i="3"/>
  <c r="R46" i="3"/>
  <c r="W89" i="3"/>
  <c r="X76" i="3"/>
  <c r="X44" i="3"/>
  <c r="X8" i="3"/>
  <c r="X74" i="3"/>
  <c r="X42" i="3"/>
  <c r="X72" i="3"/>
  <c r="X24" i="3"/>
  <c r="W104" i="3"/>
  <c r="V112" i="3"/>
  <c r="X89" i="3"/>
  <c r="W55" i="3"/>
  <c r="W25" i="3"/>
  <c r="V98" i="3"/>
  <c r="U87" i="3"/>
  <c r="U79" i="3"/>
  <c r="U71" i="3"/>
  <c r="U63" i="3"/>
  <c r="U47" i="3"/>
  <c r="U39" i="3"/>
  <c r="U15" i="3"/>
  <c r="U7" i="3"/>
  <c r="W13" i="3"/>
  <c r="X52" i="3"/>
  <c r="X40" i="3"/>
  <c r="X16" i="3"/>
  <c r="W118" i="3"/>
  <c r="W114" i="3"/>
  <c r="W20" i="3"/>
  <c r="V178" i="3"/>
  <c r="V61" i="3"/>
  <c r="U54" i="3"/>
  <c r="X48" i="3"/>
  <c r="X26" i="3"/>
  <c r="X12" i="3"/>
  <c r="W52" i="3"/>
  <c r="V71" i="3"/>
  <c r="R99" i="4"/>
  <c r="R95" i="4"/>
  <c r="R91" i="4"/>
  <c r="R87" i="4"/>
  <c r="R83" i="4"/>
  <c r="R79" i="4"/>
  <c r="R75" i="4"/>
  <c r="R71" i="4"/>
  <c r="R67" i="4"/>
  <c r="R63" i="4"/>
  <c r="R59" i="4"/>
  <c r="R55" i="4"/>
  <c r="R51" i="4"/>
  <c r="R47" i="4"/>
  <c r="R43" i="4"/>
  <c r="R39" i="4"/>
  <c r="R35" i="4"/>
  <c r="R31" i="4"/>
  <c r="R27" i="4"/>
  <c r="R23" i="4"/>
  <c r="R19" i="4"/>
  <c r="R15" i="4"/>
  <c r="R11" i="4"/>
  <c r="R7" i="4"/>
  <c r="U86" i="3"/>
  <c r="U22" i="3"/>
  <c r="X80" i="3"/>
  <c r="X64" i="3"/>
  <c r="X10" i="3"/>
  <c r="R52" i="4"/>
  <c r="R48" i="4"/>
  <c r="R44" i="4"/>
  <c r="R40" i="4"/>
  <c r="R36" i="4"/>
  <c r="R32" i="4"/>
  <c r="R28" i="4"/>
  <c r="R24" i="4"/>
  <c r="R20" i="4"/>
  <c r="R16" i="4"/>
  <c r="R12" i="4"/>
  <c r="R8" i="4"/>
  <c r="W106" i="3"/>
  <c r="F197" i="3"/>
  <c r="X90" i="3"/>
  <c r="X60" i="3"/>
  <c r="X32" i="3"/>
  <c r="W75" i="3"/>
  <c r="V176" i="3"/>
  <c r="V43" i="3"/>
  <c r="V39" i="3"/>
  <c r="U68" i="3"/>
  <c r="U55" i="3"/>
  <c r="U36" i="3"/>
  <c r="U31" i="3"/>
  <c r="U23" i="3"/>
  <c r="X88" i="3"/>
  <c r="X58" i="3"/>
  <c r="X28" i="3"/>
  <c r="U66" i="3"/>
  <c r="U34" i="3"/>
  <c r="W67" i="3"/>
  <c r="V67" i="3"/>
  <c r="U62" i="3"/>
  <c r="U30" i="3"/>
  <c r="R98" i="4"/>
  <c r="R94" i="4"/>
  <c r="R90" i="4"/>
  <c r="R86" i="4"/>
  <c r="R82" i="4"/>
  <c r="R78" i="4"/>
  <c r="R74" i="4"/>
  <c r="R70" i="4"/>
  <c r="R66" i="4"/>
  <c r="R62" i="4"/>
  <c r="R58" i="4"/>
  <c r="W47" i="3"/>
  <c r="W35" i="3"/>
  <c r="W31" i="3"/>
  <c r="W24" i="3"/>
  <c r="U192" i="3"/>
  <c r="U188" i="3"/>
  <c r="U184" i="3"/>
  <c r="U180" i="3"/>
  <c r="U176" i="3"/>
  <c r="U172" i="3"/>
  <c r="U168" i="3"/>
  <c r="U164" i="3"/>
  <c r="U160" i="3"/>
  <c r="U156" i="3"/>
  <c r="U152" i="3"/>
  <c r="U148" i="3"/>
  <c r="U144" i="3"/>
  <c r="U140" i="3"/>
  <c r="U136" i="3"/>
  <c r="U132" i="3"/>
  <c r="U128" i="3"/>
  <c r="U124" i="3"/>
  <c r="U120" i="3"/>
  <c r="U116" i="3"/>
  <c r="U112" i="3"/>
  <c r="U108" i="3"/>
  <c r="U104" i="3"/>
  <c r="U100" i="3"/>
  <c r="U96" i="3"/>
  <c r="U92" i="3"/>
  <c r="W121" i="3"/>
  <c r="U82" i="3"/>
  <c r="X82" i="3"/>
  <c r="U50" i="3"/>
  <c r="X50" i="3"/>
  <c r="U18" i="3"/>
  <c r="X18" i="3"/>
  <c r="R100" i="4"/>
  <c r="R96" i="4"/>
  <c r="R92" i="4"/>
  <c r="R88" i="4"/>
  <c r="R84" i="4"/>
  <c r="R80" i="4"/>
  <c r="R76" i="4"/>
  <c r="R72" i="4"/>
  <c r="R68" i="4"/>
  <c r="R64" i="4"/>
  <c r="R60" i="4"/>
  <c r="R56" i="4"/>
  <c r="X70" i="3"/>
  <c r="U70" i="3"/>
  <c r="X38" i="3"/>
  <c r="U38" i="3"/>
  <c r="R54" i="4"/>
  <c r="R50" i="4"/>
  <c r="R46" i="4"/>
  <c r="R42" i="4"/>
  <c r="R38" i="4"/>
  <c r="R34" i="4"/>
  <c r="R30" i="4"/>
  <c r="R26" i="4"/>
  <c r="R22" i="4"/>
  <c r="R18" i="4"/>
  <c r="R14" i="4"/>
  <c r="R10" i="4"/>
  <c r="R6" i="4"/>
  <c r="W65" i="3"/>
  <c r="V34" i="3"/>
  <c r="U193" i="3"/>
  <c r="U189" i="3"/>
  <c r="U185" i="3"/>
  <c r="U181" i="3"/>
  <c r="U177" i="3"/>
  <c r="U173" i="3"/>
  <c r="U169" i="3"/>
  <c r="U165" i="3"/>
  <c r="U161" i="3"/>
  <c r="U157" i="3"/>
  <c r="U153" i="3"/>
  <c r="U149" i="3"/>
  <c r="U145" i="3"/>
  <c r="U141" i="3"/>
  <c r="U137" i="3"/>
  <c r="U133" i="3"/>
  <c r="U129" i="3"/>
  <c r="U125" i="3"/>
  <c r="U121" i="3"/>
  <c r="U117" i="3"/>
  <c r="U113" i="3"/>
  <c r="U109" i="3"/>
  <c r="U105" i="3"/>
  <c r="U101" i="3"/>
  <c r="U97" i="3"/>
  <c r="U93" i="3"/>
  <c r="U78" i="3"/>
  <c r="U46" i="3"/>
  <c r="U14" i="3"/>
  <c r="R97" i="4"/>
  <c r="R93" i="4"/>
  <c r="R89" i="4"/>
  <c r="R85" i="4"/>
  <c r="R81" i="4"/>
  <c r="R77" i="4"/>
  <c r="R73" i="4"/>
  <c r="R69" i="4"/>
  <c r="R65" i="4"/>
  <c r="R61" i="4"/>
  <c r="R57" i="4"/>
  <c r="R53" i="4"/>
  <c r="R49" i="4"/>
  <c r="R45" i="4"/>
  <c r="R41" i="4"/>
  <c r="R37" i="4"/>
  <c r="R33" i="4"/>
  <c r="R29" i="4"/>
  <c r="R25" i="4"/>
  <c r="R21" i="4"/>
  <c r="R17" i="4"/>
  <c r="R13" i="4"/>
  <c r="R9" i="4"/>
  <c r="R5" i="4"/>
  <c r="W131" i="3"/>
  <c r="W102" i="3"/>
  <c r="W91" i="3"/>
  <c r="W88" i="3"/>
  <c r="W64" i="3"/>
  <c r="W37" i="3"/>
  <c r="W29" i="3"/>
  <c r="W19" i="3"/>
  <c r="V189" i="3"/>
  <c r="V185" i="3"/>
  <c r="V157" i="3"/>
  <c r="V142" i="3"/>
  <c r="V135" i="3"/>
  <c r="V115" i="3"/>
  <c r="V75" i="3"/>
  <c r="U85" i="3"/>
  <c r="U77" i="3"/>
  <c r="U69" i="3"/>
  <c r="U61" i="3"/>
  <c r="U53" i="3"/>
  <c r="U45" i="3"/>
  <c r="U37" i="3"/>
  <c r="U29" i="3"/>
  <c r="U21" i="3"/>
  <c r="U13" i="3"/>
  <c r="W169" i="3"/>
  <c r="W161" i="3"/>
  <c r="W137" i="3"/>
  <c r="W133" i="3"/>
  <c r="W107" i="3"/>
  <c r="W93" i="3"/>
  <c r="V183" i="3"/>
  <c r="V179" i="3"/>
  <c r="V113" i="3"/>
  <c r="V85" i="3"/>
  <c r="V54" i="3"/>
  <c r="U89" i="3"/>
  <c r="U81" i="3"/>
  <c r="U73" i="3"/>
  <c r="U65" i="3"/>
  <c r="U57" i="3"/>
  <c r="U49" i="3"/>
  <c r="U41" i="3"/>
  <c r="U33" i="3"/>
  <c r="U25" i="3"/>
  <c r="U17" i="3"/>
  <c r="U9" i="3"/>
  <c r="AC232" i="3"/>
  <c r="AD232" i="3"/>
  <c r="P191" i="3"/>
  <c r="W194" i="3"/>
  <c r="Q194" i="3"/>
  <c r="W182" i="3"/>
  <c r="Q182" i="3"/>
  <c r="W158" i="3"/>
  <c r="Q158" i="3"/>
  <c r="S125" i="3"/>
  <c r="Q125" i="3"/>
  <c r="AC166" i="3"/>
  <c r="AD166" i="3"/>
  <c r="W28" i="3"/>
  <c r="S28" i="3"/>
  <c r="Q28" i="3"/>
  <c r="V91" i="3"/>
  <c r="T91" i="3"/>
  <c r="V87" i="3"/>
  <c r="AC128" i="3"/>
  <c r="AD128" i="3"/>
  <c r="AC217" i="3"/>
  <c r="AD217" i="3"/>
  <c r="AC197" i="3"/>
  <c r="AD197" i="3"/>
  <c r="AC159" i="3"/>
  <c r="AD159" i="3"/>
  <c r="AC96" i="3"/>
  <c r="AD96" i="3"/>
  <c r="S25" i="4"/>
  <c r="P25" i="4"/>
  <c r="S17" i="4"/>
  <c r="Q17" i="4"/>
  <c r="Q166" i="3"/>
  <c r="P180" i="3"/>
  <c r="P145" i="3"/>
  <c r="P87" i="3"/>
  <c r="R65" i="3"/>
  <c r="W110" i="3"/>
  <c r="Q110" i="3"/>
  <c r="W43" i="3"/>
  <c r="Q43" i="3"/>
  <c r="W21" i="3"/>
  <c r="Q21" i="3"/>
  <c r="R144" i="3"/>
  <c r="V144" i="3"/>
  <c r="P144" i="3"/>
  <c r="V121" i="3"/>
  <c r="R121" i="3"/>
  <c r="P121" i="3"/>
  <c r="P105" i="3"/>
  <c r="AC146" i="3"/>
  <c r="AD146" i="3"/>
  <c r="V82" i="3"/>
  <c r="R82" i="3"/>
  <c r="P82" i="3"/>
  <c r="R78" i="3"/>
  <c r="AC119" i="3"/>
  <c r="AD119" i="3"/>
  <c r="R15" i="3"/>
  <c r="T15" i="3"/>
  <c r="AC168" i="3"/>
  <c r="AD168" i="3"/>
  <c r="AC151" i="3"/>
  <c r="AD151" i="3"/>
  <c r="AC139" i="3"/>
  <c r="AD139" i="3"/>
  <c r="AC102" i="3"/>
  <c r="AD102" i="3"/>
  <c r="Q9" i="4"/>
  <c r="P9" i="4"/>
  <c r="Q118" i="3"/>
  <c r="Q99" i="3"/>
  <c r="P113" i="3"/>
  <c r="P86" i="3"/>
  <c r="S55" i="3"/>
  <c r="T31" i="3"/>
  <c r="R113" i="3"/>
  <c r="R87" i="3"/>
  <c r="R61" i="3"/>
  <c r="W109" i="3"/>
  <c r="S109" i="3"/>
  <c r="W98" i="3"/>
  <c r="Q98" i="3"/>
  <c r="S89" i="3"/>
  <c r="Q89" i="3"/>
  <c r="W73" i="3"/>
  <c r="Q73" i="3"/>
  <c r="T174" i="3"/>
  <c r="R116" i="3"/>
  <c r="AC157" i="3"/>
  <c r="AD157" i="3"/>
  <c r="V93" i="3"/>
  <c r="AC134" i="3"/>
  <c r="AD134" i="3"/>
  <c r="AC114" i="3"/>
  <c r="AD114" i="3"/>
  <c r="AC107" i="3"/>
  <c r="AD107" i="3"/>
  <c r="V59" i="3"/>
  <c r="AC100" i="3"/>
  <c r="AD100" i="3"/>
  <c r="T47" i="3"/>
  <c r="AC223" i="3"/>
  <c r="AD223" i="3"/>
  <c r="AC215" i="3"/>
  <c r="AD215" i="3"/>
  <c r="AC208" i="3"/>
  <c r="AD208" i="3"/>
  <c r="AC192" i="3"/>
  <c r="AD192" i="3"/>
  <c r="AC177" i="3"/>
  <c r="AD177" i="3"/>
  <c r="AC150" i="3"/>
  <c r="AD150" i="3"/>
  <c r="AC135" i="3"/>
  <c r="AD135" i="3"/>
  <c r="AC108" i="3"/>
  <c r="AD108" i="3"/>
  <c r="AC99" i="3"/>
  <c r="AD99" i="3"/>
  <c r="Q174" i="3"/>
  <c r="Q162" i="3"/>
  <c r="Q106" i="3"/>
  <c r="Q94" i="3"/>
  <c r="Q82" i="3"/>
  <c r="Q75" i="3"/>
  <c r="Q67" i="3"/>
  <c r="P174" i="3"/>
  <c r="P93" i="3"/>
  <c r="P71" i="3"/>
  <c r="P49" i="3"/>
  <c r="S24" i="3"/>
  <c r="T67" i="3"/>
  <c r="R145" i="3"/>
  <c r="R74" i="3"/>
  <c r="R57" i="3"/>
  <c r="W125" i="3"/>
  <c r="S33" i="3"/>
  <c r="W33" i="3"/>
  <c r="Q33" i="3"/>
  <c r="V177" i="3"/>
  <c r="R177" i="3"/>
  <c r="V173" i="3"/>
  <c r="P173" i="3"/>
  <c r="V163" i="3"/>
  <c r="P163" i="3"/>
  <c r="AC160" i="3"/>
  <c r="AD160" i="3"/>
  <c r="V111" i="3"/>
  <c r="P111" i="3"/>
  <c r="T88" i="3"/>
  <c r="R69" i="3"/>
  <c r="V69" i="3"/>
  <c r="V65" i="3"/>
  <c r="T35" i="3"/>
  <c r="T24" i="3"/>
  <c r="AC226" i="3"/>
  <c r="AD226" i="3"/>
  <c r="AC222" i="3"/>
  <c r="AD222" i="3"/>
  <c r="AC198" i="3"/>
  <c r="AD198" i="3"/>
  <c r="AC152" i="3"/>
  <c r="AD152" i="3"/>
  <c r="AC193" i="3"/>
  <c r="AD193" i="3"/>
  <c r="AC231" i="3"/>
  <c r="AD231" i="3"/>
  <c r="AC220" i="3"/>
  <c r="AD220" i="3"/>
  <c r="AC214" i="3"/>
  <c r="AD214" i="3"/>
  <c r="AC202" i="3"/>
  <c r="AD202" i="3"/>
  <c r="AC175" i="3"/>
  <c r="AD175" i="3"/>
  <c r="AC169" i="3"/>
  <c r="AD169" i="3"/>
  <c r="AC153" i="3"/>
  <c r="AD153" i="3"/>
  <c r="AC141" i="3"/>
  <c r="AD141" i="3"/>
  <c r="AC111" i="3"/>
  <c r="AD111" i="3"/>
  <c r="Q192" i="3"/>
  <c r="Q185" i="3"/>
  <c r="Q142" i="3"/>
  <c r="Q137" i="3"/>
  <c r="Q130" i="3"/>
  <c r="Q20" i="3"/>
  <c r="P192" i="3"/>
  <c r="P178" i="3"/>
  <c r="P142" i="3"/>
  <c r="P61" i="3"/>
  <c r="S181" i="3"/>
  <c r="T190" i="3"/>
  <c r="T104" i="3"/>
  <c r="T26" i="3"/>
  <c r="R162" i="3"/>
  <c r="S193" i="3"/>
  <c r="W193" i="3"/>
  <c r="W186" i="3"/>
  <c r="T186" i="3"/>
  <c r="W105" i="3"/>
  <c r="S105" i="3"/>
  <c r="W69" i="3"/>
  <c r="S69" i="3"/>
  <c r="W57" i="3"/>
  <c r="S57" i="3"/>
  <c r="W53" i="3"/>
  <c r="S53" i="3"/>
  <c r="S46" i="3"/>
  <c r="W46" i="3"/>
  <c r="W17" i="3"/>
  <c r="S17" i="3"/>
  <c r="W12" i="3"/>
  <c r="T12" i="3"/>
  <c r="V146" i="3"/>
  <c r="T146" i="3"/>
  <c r="R133" i="3"/>
  <c r="V133" i="3"/>
  <c r="V99" i="3"/>
  <c r="P99" i="3"/>
  <c r="R55" i="3"/>
  <c r="V55" i="3"/>
  <c r="T40" i="3"/>
  <c r="T22" i="3"/>
  <c r="T8" i="3"/>
  <c r="W188" i="3"/>
  <c r="S188" i="3"/>
  <c r="W157" i="3"/>
  <c r="S157" i="3"/>
  <c r="AC158" i="3"/>
  <c r="AD158" i="3"/>
  <c r="S117" i="3"/>
  <c r="W97" i="3"/>
  <c r="S97" i="3"/>
  <c r="W49" i="3"/>
  <c r="S49" i="3"/>
  <c r="W41" i="3"/>
  <c r="S41" i="3"/>
  <c r="R176" i="3"/>
  <c r="P176" i="3"/>
  <c r="V169" i="3"/>
  <c r="R169" i="3"/>
  <c r="V166" i="3"/>
  <c r="T166" i="3"/>
  <c r="V153" i="3"/>
  <c r="P153" i="3"/>
  <c r="R138" i="3"/>
  <c r="P138" i="3"/>
  <c r="V126" i="3"/>
  <c r="R126" i="3"/>
  <c r="T126" i="3"/>
  <c r="P126" i="3"/>
  <c r="V119" i="3"/>
  <c r="P119" i="3"/>
  <c r="R112" i="3"/>
  <c r="P112" i="3"/>
  <c r="V102" i="3"/>
  <c r="R102" i="3"/>
  <c r="V77" i="3"/>
  <c r="P77" i="3"/>
  <c r="V58" i="3"/>
  <c r="P58" i="3"/>
  <c r="R58" i="3"/>
  <c r="T58" i="3"/>
  <c r="V50" i="3"/>
  <c r="T50" i="3"/>
  <c r="V47" i="3"/>
  <c r="P47" i="3"/>
  <c r="R47" i="3"/>
  <c r="P29" i="3"/>
  <c r="R29" i="3"/>
  <c r="V18" i="3"/>
  <c r="R18" i="3"/>
  <c r="AC229" i="3"/>
  <c r="AD229" i="3"/>
  <c r="AC200" i="3"/>
  <c r="AD200" i="3"/>
  <c r="AC190" i="3"/>
  <c r="AD190" i="3"/>
  <c r="AC183" i="3"/>
  <c r="AD183" i="3"/>
  <c r="AC172" i="3"/>
  <c r="AD172" i="3"/>
  <c r="AC167" i="3"/>
  <c r="AD167" i="3"/>
  <c r="AC162" i="3"/>
  <c r="AD162" i="3"/>
  <c r="AC138" i="3"/>
  <c r="AD138" i="3"/>
  <c r="AC126" i="3"/>
  <c r="AD126" i="3"/>
  <c r="AC122" i="3"/>
  <c r="AD122" i="3"/>
  <c r="Q188" i="3"/>
  <c r="Q169" i="3"/>
  <c r="Q134" i="3"/>
  <c r="Q107" i="3"/>
  <c r="Q97" i="3"/>
  <c r="Q60" i="3"/>
  <c r="Q56" i="3"/>
  <c r="P50" i="3"/>
  <c r="P43" i="3"/>
  <c r="S161" i="3"/>
  <c r="S20" i="3"/>
  <c r="T128" i="3"/>
  <c r="T62" i="3"/>
  <c r="R85" i="3"/>
  <c r="V195" i="3"/>
  <c r="P195" i="3"/>
  <c r="V165" i="3"/>
  <c r="R165" i="3"/>
  <c r="V131" i="3"/>
  <c r="T131" i="3"/>
  <c r="V114" i="3"/>
  <c r="P114" i="3"/>
  <c r="V101" i="3"/>
  <c r="P101" i="3"/>
  <c r="P42" i="3"/>
  <c r="T42" i="3"/>
  <c r="V38" i="3"/>
  <c r="R38" i="3"/>
  <c r="AC176" i="3"/>
  <c r="AD176" i="3"/>
  <c r="AC161" i="3"/>
  <c r="AD161" i="3"/>
  <c r="AC155" i="3"/>
  <c r="AD155" i="3"/>
  <c r="AC148" i="3"/>
  <c r="AD148" i="3"/>
  <c r="AC142" i="3"/>
  <c r="AD142" i="3"/>
  <c r="AC116" i="3"/>
  <c r="AD116" i="3"/>
  <c r="Q161" i="3"/>
  <c r="Q154" i="3"/>
  <c r="Q131" i="3"/>
  <c r="Q121" i="3"/>
  <c r="Q100" i="3"/>
  <c r="Q41" i="3"/>
  <c r="Q26" i="3"/>
  <c r="P166" i="3"/>
  <c r="P135" i="3"/>
  <c r="S137" i="3"/>
  <c r="S104" i="3"/>
  <c r="T142" i="3"/>
  <c r="T75" i="3"/>
  <c r="R166" i="3"/>
  <c r="R153" i="3"/>
  <c r="R142" i="3"/>
  <c r="R114" i="3"/>
  <c r="AC228" i="3"/>
  <c r="AD228" i="3"/>
  <c r="S78" i="3"/>
  <c r="W78" i="3"/>
  <c r="S70" i="3"/>
  <c r="W70" i="3"/>
  <c r="S66" i="3"/>
  <c r="W66" i="3"/>
  <c r="S22" i="3"/>
  <c r="W22" i="3"/>
  <c r="T194" i="3"/>
  <c r="V181" i="3"/>
  <c r="R181" i="3"/>
  <c r="P181" i="3"/>
  <c r="V174" i="3"/>
  <c r="R174" i="3"/>
  <c r="R158" i="3"/>
  <c r="P158" i="3"/>
  <c r="V147" i="3"/>
  <c r="P147" i="3"/>
  <c r="V134" i="3"/>
  <c r="R134" i="3"/>
  <c r="P134" i="3"/>
  <c r="AC171" i="3"/>
  <c r="AD171" i="3"/>
  <c r="P130" i="3"/>
  <c r="R124" i="3"/>
  <c r="P124" i="3"/>
  <c r="V110" i="3"/>
  <c r="P110" i="3"/>
  <c r="T110" i="3"/>
  <c r="V103" i="3"/>
  <c r="P103" i="3"/>
  <c r="V90" i="3"/>
  <c r="R90" i="3"/>
  <c r="P90" i="3"/>
  <c r="T86" i="3"/>
  <c r="T79" i="3"/>
  <c r="P66" i="3"/>
  <c r="R66" i="3"/>
  <c r="T64" i="3"/>
  <c r="P64" i="3"/>
  <c r="R45" i="3"/>
  <c r="P45" i="3"/>
  <c r="T20" i="3"/>
  <c r="AC149" i="3"/>
  <c r="AD149" i="3"/>
  <c r="AC227" i="3"/>
  <c r="AD227" i="3"/>
  <c r="T154" i="3"/>
  <c r="AC145" i="3"/>
  <c r="AD145" i="3"/>
  <c r="AC104" i="3"/>
  <c r="AD104" i="3"/>
  <c r="T44" i="3"/>
  <c r="AC219" i="3"/>
  <c r="AD219" i="3"/>
  <c r="AC211" i="3"/>
  <c r="AD211" i="3"/>
  <c r="AC203" i="3"/>
  <c r="AD203" i="3"/>
  <c r="AC195" i="3"/>
  <c r="AD195" i="3"/>
  <c r="AC179" i="3"/>
  <c r="AD179" i="3"/>
  <c r="AC163" i="3"/>
  <c r="AD163" i="3"/>
  <c r="AC154" i="3"/>
  <c r="AD154" i="3"/>
  <c r="AC133" i="3"/>
  <c r="AD133" i="3"/>
  <c r="AC129" i="3"/>
  <c r="AD129" i="3"/>
  <c r="AC121" i="3"/>
  <c r="AD121" i="3"/>
  <c r="AC109" i="3"/>
  <c r="AD109" i="3"/>
  <c r="AC105" i="3"/>
  <c r="AD105" i="3"/>
  <c r="Q31" i="4"/>
  <c r="Q23" i="4"/>
  <c r="Q15" i="4"/>
  <c r="Q7" i="4"/>
  <c r="P31" i="4"/>
  <c r="P23" i="4"/>
  <c r="P15" i="4"/>
  <c r="P7" i="4"/>
  <c r="Q178" i="3"/>
  <c r="Q128" i="3"/>
  <c r="Q120" i="3"/>
  <c r="Q102" i="3"/>
  <c r="Q13" i="3"/>
  <c r="P151" i="3"/>
  <c r="P122" i="3"/>
  <c r="P54" i="3"/>
  <c r="P44" i="3"/>
  <c r="P24" i="3"/>
  <c r="P8" i="3"/>
  <c r="S128" i="3"/>
  <c r="S88" i="3"/>
  <c r="T178" i="3"/>
  <c r="R41" i="3"/>
  <c r="W191" i="3"/>
  <c r="Q191" i="3"/>
  <c r="W185" i="3"/>
  <c r="S185" i="3"/>
  <c r="W173" i="3"/>
  <c r="S173" i="3"/>
  <c r="W129" i="3"/>
  <c r="S129" i="3"/>
  <c r="Q129" i="3"/>
  <c r="W101" i="3"/>
  <c r="S101" i="3"/>
  <c r="S81" i="3"/>
  <c r="W81" i="3"/>
  <c r="W72" i="3"/>
  <c r="S72" i="3"/>
  <c r="Q72" i="3"/>
  <c r="W59" i="3"/>
  <c r="T59" i="3"/>
  <c r="W48" i="3"/>
  <c r="S48" i="3"/>
  <c r="Q48" i="3"/>
  <c r="S30" i="3"/>
  <c r="W30" i="3"/>
  <c r="S18" i="3"/>
  <c r="T18" i="3"/>
  <c r="Q18" i="3"/>
  <c r="W9" i="3"/>
  <c r="Q9" i="3"/>
  <c r="V193" i="3"/>
  <c r="P193" i="3"/>
  <c r="R184" i="3"/>
  <c r="V184" i="3"/>
  <c r="P184" i="3"/>
  <c r="V182" i="3"/>
  <c r="R182" i="3"/>
  <c r="T182" i="3"/>
  <c r="V161" i="3"/>
  <c r="R161" i="3"/>
  <c r="R152" i="3"/>
  <c r="V152" i="3"/>
  <c r="V150" i="3"/>
  <c r="T150" i="3"/>
  <c r="P150" i="3"/>
  <c r="V141" i="3"/>
  <c r="R141" i="3"/>
  <c r="V129" i="3"/>
  <c r="R129" i="3"/>
  <c r="P129" i="3"/>
  <c r="R120" i="3"/>
  <c r="V120" i="3"/>
  <c r="P120" i="3"/>
  <c r="V118" i="3"/>
  <c r="T118" i="3"/>
  <c r="V109" i="3"/>
  <c r="R109" i="3"/>
  <c r="V97" i="3"/>
  <c r="R97" i="3"/>
  <c r="V46" i="3"/>
  <c r="T46" i="3"/>
  <c r="V42" i="3"/>
  <c r="R42" i="3"/>
  <c r="V30" i="3"/>
  <c r="R30" i="3"/>
  <c r="P30" i="3"/>
  <c r="V26" i="3"/>
  <c r="R26" i="3"/>
  <c r="V14" i="3"/>
  <c r="P14" i="3"/>
  <c r="T14" i="3"/>
  <c r="V10" i="3"/>
  <c r="R10" i="3"/>
  <c r="T10" i="3"/>
  <c r="S177" i="3"/>
  <c r="W177" i="3"/>
  <c r="W165" i="3"/>
  <c r="S165" i="3"/>
  <c r="Q165" i="3"/>
  <c r="W153" i="3"/>
  <c r="S153" i="3"/>
  <c r="W141" i="3"/>
  <c r="S141" i="3"/>
  <c r="W113" i="3"/>
  <c r="S113" i="3"/>
  <c r="W96" i="3"/>
  <c r="S96" i="3"/>
  <c r="Q96" i="3"/>
  <c r="S54" i="3"/>
  <c r="W54" i="3"/>
  <c r="W36" i="3"/>
  <c r="S36" i="3"/>
  <c r="T36" i="3"/>
  <c r="V191" i="3"/>
  <c r="T191" i="3"/>
  <c r="R188" i="3"/>
  <c r="T188" i="3"/>
  <c r="V170" i="3"/>
  <c r="T170" i="3"/>
  <c r="R170" i="3"/>
  <c r="V159" i="3"/>
  <c r="P159" i="3"/>
  <c r="V138" i="3"/>
  <c r="T138" i="3"/>
  <c r="V127" i="3"/>
  <c r="T127" i="3"/>
  <c r="V106" i="3"/>
  <c r="T106" i="3"/>
  <c r="V95" i="3"/>
  <c r="P95" i="3"/>
  <c r="T73" i="3"/>
  <c r="V73" i="3"/>
  <c r="R73" i="3"/>
  <c r="P73" i="3"/>
  <c r="V70" i="3"/>
  <c r="R70" i="3"/>
  <c r="T70" i="3"/>
  <c r="R53" i="3"/>
  <c r="V53" i="3"/>
  <c r="P53" i="3"/>
  <c r="R37" i="3"/>
  <c r="P37" i="3"/>
  <c r="AC235" i="3"/>
  <c r="AD235" i="3"/>
  <c r="AC218" i="3"/>
  <c r="AD218" i="3"/>
  <c r="AC210" i="3"/>
  <c r="AD210" i="3"/>
  <c r="AC206" i="3"/>
  <c r="AD206" i="3"/>
  <c r="AC194" i="3"/>
  <c r="AD194" i="3"/>
  <c r="AC186" i="3"/>
  <c r="AD186" i="3"/>
  <c r="AC182" i="3"/>
  <c r="AD182" i="3"/>
  <c r="AC174" i="3"/>
  <c r="AD174" i="3"/>
  <c r="AC136" i="3"/>
  <c r="AD136" i="3"/>
  <c r="Q29" i="4"/>
  <c r="Q21" i="4"/>
  <c r="Q13" i="4"/>
  <c r="Q5" i="4"/>
  <c r="P29" i="4"/>
  <c r="P21" i="4"/>
  <c r="P13" i="4"/>
  <c r="P5" i="4"/>
  <c r="Q177" i="3"/>
  <c r="Q133" i="3"/>
  <c r="Q64" i="3"/>
  <c r="Q54" i="3"/>
  <c r="Q49" i="3"/>
  <c r="P194" i="3"/>
  <c r="P183" i="3"/>
  <c r="P179" i="3"/>
  <c r="P156" i="3"/>
  <c r="P106" i="3"/>
  <c r="P98" i="3"/>
  <c r="P85" i="3"/>
  <c r="P21" i="3"/>
  <c r="S169" i="3"/>
  <c r="S144" i="3"/>
  <c r="S64" i="3"/>
  <c r="S25" i="3"/>
  <c r="T98" i="3"/>
  <c r="T54" i="3"/>
  <c r="T19" i="3"/>
  <c r="R98" i="3"/>
  <c r="S160" i="3"/>
  <c r="Q160" i="3"/>
  <c r="W149" i="3"/>
  <c r="Q149" i="3"/>
  <c r="W123" i="3"/>
  <c r="Q123" i="3"/>
  <c r="AC156" i="3"/>
  <c r="AD156" i="3"/>
  <c r="S86" i="3"/>
  <c r="W86" i="3"/>
  <c r="S62" i="3"/>
  <c r="W62" i="3"/>
  <c r="S38" i="3"/>
  <c r="W38" i="3"/>
  <c r="Q38" i="3"/>
  <c r="W15" i="3"/>
  <c r="S15" i="3"/>
  <c r="R192" i="3"/>
  <c r="V192" i="3"/>
  <c r="V190" i="3"/>
  <c r="R190" i="3"/>
  <c r="R172" i="3"/>
  <c r="P172" i="3"/>
  <c r="R160" i="3"/>
  <c r="V160" i="3"/>
  <c r="V158" i="3"/>
  <c r="T158" i="3"/>
  <c r="V149" i="3"/>
  <c r="R149" i="3"/>
  <c r="V137" i="3"/>
  <c r="R137" i="3"/>
  <c r="P137" i="3"/>
  <c r="R128" i="3"/>
  <c r="V128" i="3"/>
  <c r="V117" i="3"/>
  <c r="R117" i="3"/>
  <c r="R108" i="3"/>
  <c r="P108" i="3"/>
  <c r="V105" i="3"/>
  <c r="R105" i="3"/>
  <c r="R96" i="3"/>
  <c r="V96" i="3"/>
  <c r="T96" i="3"/>
  <c r="V94" i="3"/>
  <c r="T94" i="3"/>
  <c r="V86" i="3"/>
  <c r="R86" i="3"/>
  <c r="V79" i="3"/>
  <c r="R79" i="3"/>
  <c r="V66" i="3"/>
  <c r="T66" i="3"/>
  <c r="V51" i="3"/>
  <c r="P51" i="3"/>
  <c r="T48" i="3"/>
  <c r="V35" i="3"/>
  <c r="P35" i="3"/>
  <c r="V22" i="3"/>
  <c r="P22" i="3"/>
  <c r="AC185" i="3"/>
  <c r="AD185" i="3"/>
  <c r="AC143" i="3"/>
  <c r="AD143" i="3"/>
  <c r="Q27" i="4"/>
  <c r="Q19" i="4"/>
  <c r="Q11" i="4"/>
  <c r="P27" i="4"/>
  <c r="P19" i="4"/>
  <c r="P11" i="4"/>
  <c r="Q36" i="3"/>
  <c r="P188" i="3"/>
  <c r="P115" i="3"/>
  <c r="P88" i="3"/>
  <c r="S73" i="3"/>
  <c r="S13" i="3"/>
  <c r="T95" i="3"/>
  <c r="R106" i="3"/>
  <c r="W189" i="3"/>
  <c r="S189" i="3"/>
  <c r="W181" i="3"/>
  <c r="Q181" i="3"/>
  <c r="W145" i="3"/>
  <c r="S145" i="3"/>
  <c r="W139" i="3"/>
  <c r="Q139" i="3"/>
  <c r="W120" i="3"/>
  <c r="S120" i="3"/>
  <c r="W99" i="3"/>
  <c r="T99" i="3"/>
  <c r="W77" i="3"/>
  <c r="S77" i="3"/>
  <c r="Q77" i="3"/>
  <c r="W61" i="3"/>
  <c r="S61" i="3"/>
  <c r="Q61" i="3"/>
  <c r="W44" i="3"/>
  <c r="S44" i="3"/>
  <c r="W40" i="3"/>
  <c r="S40" i="3"/>
  <c r="W8" i="3"/>
  <c r="S8" i="3"/>
  <c r="V194" i="3"/>
  <c r="R194" i="3"/>
  <c r="V186" i="3"/>
  <c r="R186" i="3"/>
  <c r="V175" i="3"/>
  <c r="T175" i="3"/>
  <c r="R168" i="3"/>
  <c r="V168" i="3"/>
  <c r="V162" i="3"/>
  <c r="T162" i="3"/>
  <c r="V154" i="3"/>
  <c r="P154" i="3"/>
  <c r="V143" i="3"/>
  <c r="T143" i="3"/>
  <c r="R136" i="3"/>
  <c r="V136" i="3"/>
  <c r="V130" i="3"/>
  <c r="T130" i="3"/>
  <c r="V122" i="3"/>
  <c r="T122" i="3"/>
  <c r="R104" i="3"/>
  <c r="V104" i="3"/>
  <c r="V78" i="3"/>
  <c r="T78" i="3"/>
  <c r="P78" i="3"/>
  <c r="V74" i="3"/>
  <c r="T74" i="3"/>
  <c r="V63" i="3"/>
  <c r="T63" i="3"/>
  <c r="T28" i="3"/>
  <c r="P28" i="3"/>
  <c r="S136" i="3"/>
  <c r="S31" i="3"/>
  <c r="T114" i="3"/>
  <c r="T102" i="3"/>
  <c r="T55" i="3"/>
  <c r="T43" i="3"/>
  <c r="R178" i="3"/>
  <c r="R163" i="3"/>
  <c r="R125" i="3"/>
  <c r="S14" i="3"/>
  <c r="W14" i="3"/>
  <c r="T89" i="3"/>
  <c r="V62" i="3"/>
  <c r="R62" i="3"/>
  <c r="T65" i="3"/>
  <c r="T57" i="3"/>
  <c r="P97" i="4"/>
  <c r="S97" i="4"/>
  <c r="Q97" i="4"/>
  <c r="P89" i="4"/>
  <c r="S89" i="4"/>
  <c r="Q89" i="4"/>
  <c r="P81" i="4"/>
  <c r="S81" i="4"/>
  <c r="Q81" i="4"/>
  <c r="P73" i="4"/>
  <c r="S73" i="4"/>
  <c r="Q73" i="4"/>
  <c r="P65" i="4"/>
  <c r="S65" i="4"/>
  <c r="Q65" i="4"/>
  <c r="P57" i="4"/>
  <c r="S57" i="4"/>
  <c r="Q57" i="4"/>
  <c r="P49" i="4"/>
  <c r="S49" i="4"/>
  <c r="Q49" i="4"/>
  <c r="P41" i="4"/>
  <c r="S41" i="4"/>
  <c r="Q41" i="4"/>
  <c r="P33" i="4"/>
  <c r="S33" i="4"/>
  <c r="Q33" i="4"/>
  <c r="S99" i="4"/>
  <c r="Q99" i="4"/>
  <c r="P99" i="4"/>
  <c r="S91" i="4"/>
  <c r="Q91" i="4"/>
  <c r="S83" i="4"/>
  <c r="Q83" i="4"/>
  <c r="S75" i="4"/>
  <c r="Q75" i="4"/>
  <c r="P75" i="4"/>
  <c r="S67" i="4"/>
  <c r="Q67" i="4"/>
  <c r="P67" i="4"/>
  <c r="S59" i="4"/>
  <c r="Q59" i="4"/>
  <c r="S51" i="4"/>
  <c r="Q51" i="4"/>
  <c r="S43" i="4"/>
  <c r="Q43" i="4"/>
  <c r="P43" i="4"/>
  <c r="S35" i="4"/>
  <c r="Q35" i="4"/>
  <c r="P35" i="4"/>
  <c r="O107" i="4"/>
  <c r="B24" i="5"/>
  <c r="P83" i="4"/>
  <c r="Q93" i="4"/>
  <c r="S93" i="4"/>
  <c r="P93" i="4"/>
  <c r="Q85" i="4"/>
  <c r="S85" i="4"/>
  <c r="P85" i="4"/>
  <c r="Q77" i="4"/>
  <c r="S77" i="4"/>
  <c r="P77" i="4"/>
  <c r="Q69" i="4"/>
  <c r="S69" i="4"/>
  <c r="P69" i="4"/>
  <c r="Q61" i="4"/>
  <c r="S61" i="4"/>
  <c r="P61" i="4"/>
  <c r="Q53" i="4"/>
  <c r="S53" i="4"/>
  <c r="P53" i="4"/>
  <c r="Q45" i="4"/>
  <c r="S45" i="4"/>
  <c r="P45" i="4"/>
  <c r="Q37" i="4"/>
  <c r="S37" i="4"/>
  <c r="P37" i="4"/>
  <c r="S95" i="4"/>
  <c r="P95" i="4"/>
  <c r="S87" i="4"/>
  <c r="P87" i="4"/>
  <c r="S79" i="4"/>
  <c r="P79" i="4"/>
  <c r="S71" i="4"/>
  <c r="P71" i="4"/>
  <c r="S63" i="4"/>
  <c r="P63" i="4"/>
  <c r="S55" i="4"/>
  <c r="P55" i="4"/>
  <c r="S47" i="4"/>
  <c r="P47" i="4"/>
  <c r="S39" i="4"/>
  <c r="P39" i="4"/>
  <c r="W187" i="3"/>
  <c r="Q187" i="3"/>
  <c r="W172" i="3"/>
  <c r="S172" i="3"/>
  <c r="T172" i="3"/>
  <c r="W156" i="3"/>
  <c r="S156" i="3"/>
  <c r="T156" i="3"/>
  <c r="W140" i="3"/>
  <c r="S140" i="3"/>
  <c r="T140" i="3"/>
  <c r="W124" i="3"/>
  <c r="S124" i="3"/>
  <c r="T124" i="3"/>
  <c r="Q124" i="3"/>
  <c r="W115" i="3"/>
  <c r="T115" i="3"/>
  <c r="Q115" i="3"/>
  <c r="W111" i="3"/>
  <c r="Q111" i="3"/>
  <c r="T111" i="3"/>
  <c r="S90" i="3"/>
  <c r="W90" i="3"/>
  <c r="Q90" i="3"/>
  <c r="T90" i="3"/>
  <c r="W84" i="3"/>
  <c r="S84" i="3"/>
  <c r="T84" i="3"/>
  <c r="Q84" i="3"/>
  <c r="W68" i="3"/>
  <c r="S68" i="3"/>
  <c r="Q68" i="3"/>
  <c r="T68" i="3"/>
  <c r="W45" i="3"/>
  <c r="Q45" i="3"/>
  <c r="S45" i="3"/>
  <c r="W39" i="3"/>
  <c r="Q39" i="3"/>
  <c r="S39" i="3"/>
  <c r="T39" i="3"/>
  <c r="S34" i="3"/>
  <c r="W34" i="3"/>
  <c r="T34" i="3"/>
  <c r="Q34" i="3"/>
  <c r="W32" i="3"/>
  <c r="T32" i="3"/>
  <c r="S32" i="3"/>
  <c r="Q32" i="3"/>
  <c r="W27" i="3"/>
  <c r="Q27" i="3"/>
  <c r="T27" i="3"/>
  <c r="W23" i="3"/>
  <c r="Q23" i="3"/>
  <c r="S23" i="3"/>
  <c r="T23" i="3"/>
  <c r="W16" i="3"/>
  <c r="T16" i="3"/>
  <c r="S16" i="3"/>
  <c r="W11" i="3"/>
  <c r="Q11" i="3"/>
  <c r="T11" i="3"/>
  <c r="W7" i="3"/>
  <c r="Q7" i="3"/>
  <c r="S7" i="3"/>
  <c r="T7" i="3"/>
  <c r="U195" i="3"/>
  <c r="S195" i="3"/>
  <c r="O195" i="3"/>
  <c r="R195" i="3"/>
  <c r="U191" i="3"/>
  <c r="S191" i="3"/>
  <c r="R191" i="3"/>
  <c r="O191" i="3"/>
  <c r="U187" i="3"/>
  <c r="R187" i="3"/>
  <c r="O187" i="3"/>
  <c r="S187" i="3"/>
  <c r="U183" i="3"/>
  <c r="R183" i="3"/>
  <c r="S183" i="3"/>
  <c r="O183" i="3"/>
  <c r="U179" i="3"/>
  <c r="S179" i="3"/>
  <c r="O179" i="3"/>
  <c r="R179" i="3"/>
  <c r="U175" i="3"/>
  <c r="S175" i="3"/>
  <c r="R175" i="3"/>
  <c r="O175" i="3"/>
  <c r="U171" i="3"/>
  <c r="R171" i="3"/>
  <c r="O171" i="3"/>
  <c r="S171" i="3"/>
  <c r="U167" i="3"/>
  <c r="R167" i="3"/>
  <c r="S167" i="3"/>
  <c r="O167" i="3"/>
  <c r="U163" i="3"/>
  <c r="S163" i="3"/>
  <c r="O163" i="3"/>
  <c r="U159" i="3"/>
  <c r="S159" i="3"/>
  <c r="R159" i="3"/>
  <c r="O159" i="3"/>
  <c r="U155" i="3"/>
  <c r="R155" i="3"/>
  <c r="O155" i="3"/>
  <c r="S155" i="3"/>
  <c r="U151" i="3"/>
  <c r="R151" i="3"/>
  <c r="S151" i="3"/>
  <c r="O151" i="3"/>
  <c r="U147" i="3"/>
  <c r="S147" i="3"/>
  <c r="O147" i="3"/>
  <c r="R147" i="3"/>
  <c r="U143" i="3"/>
  <c r="S143" i="3"/>
  <c r="R143" i="3"/>
  <c r="O143" i="3"/>
  <c r="U139" i="3"/>
  <c r="R139" i="3"/>
  <c r="O139" i="3"/>
  <c r="S139" i="3"/>
  <c r="U135" i="3"/>
  <c r="R135" i="3"/>
  <c r="S135" i="3"/>
  <c r="O135" i="3"/>
  <c r="U131" i="3"/>
  <c r="S131" i="3"/>
  <c r="O131" i="3"/>
  <c r="R131" i="3"/>
  <c r="U127" i="3"/>
  <c r="S127" i="3"/>
  <c r="R127" i="3"/>
  <c r="O127" i="3"/>
  <c r="U123" i="3"/>
  <c r="R123" i="3"/>
  <c r="O123" i="3"/>
  <c r="S123" i="3"/>
  <c r="U119" i="3"/>
  <c r="R119" i="3"/>
  <c r="S119" i="3"/>
  <c r="O119" i="3"/>
  <c r="U115" i="3"/>
  <c r="S115" i="3"/>
  <c r="O115" i="3"/>
  <c r="R115" i="3"/>
  <c r="U111" i="3"/>
  <c r="S111" i="3"/>
  <c r="R111" i="3"/>
  <c r="O111" i="3"/>
  <c r="U107" i="3"/>
  <c r="R107" i="3"/>
  <c r="O107" i="3"/>
  <c r="S107" i="3"/>
  <c r="U103" i="3"/>
  <c r="R103" i="3"/>
  <c r="S103" i="3"/>
  <c r="O103" i="3"/>
  <c r="U99" i="3"/>
  <c r="S99" i="3"/>
  <c r="O99" i="3"/>
  <c r="R99" i="3"/>
  <c r="U95" i="3"/>
  <c r="S95" i="3"/>
  <c r="R95" i="3"/>
  <c r="O95" i="3"/>
  <c r="U91" i="3"/>
  <c r="R91" i="3"/>
  <c r="O91" i="3"/>
  <c r="S91" i="3"/>
  <c r="U83" i="3"/>
  <c r="S83" i="3"/>
  <c r="O83" i="3"/>
  <c r="U75" i="3"/>
  <c r="R75" i="3"/>
  <c r="O75" i="3"/>
  <c r="S75" i="3"/>
  <c r="U67" i="3"/>
  <c r="S67" i="3"/>
  <c r="O67" i="3"/>
  <c r="R67" i="3"/>
  <c r="U59" i="3"/>
  <c r="R59" i="3"/>
  <c r="O59" i="3"/>
  <c r="S59" i="3"/>
  <c r="U51" i="3"/>
  <c r="S51" i="3"/>
  <c r="O51" i="3"/>
  <c r="R51" i="3"/>
  <c r="U43" i="3"/>
  <c r="R43" i="3"/>
  <c r="O43" i="3"/>
  <c r="S43" i="3"/>
  <c r="U35" i="3"/>
  <c r="S35" i="3"/>
  <c r="O35" i="3"/>
  <c r="R35" i="3"/>
  <c r="U27" i="3"/>
  <c r="R27" i="3"/>
  <c r="O27" i="3"/>
  <c r="S27" i="3"/>
  <c r="U19" i="3"/>
  <c r="S19" i="3"/>
  <c r="O19" i="3"/>
  <c r="R19" i="3"/>
  <c r="U11" i="3"/>
  <c r="R11" i="3"/>
  <c r="O11" i="3"/>
  <c r="S11" i="3"/>
  <c r="W195" i="3"/>
  <c r="T195" i="3"/>
  <c r="Q195" i="3"/>
  <c r="W180" i="3"/>
  <c r="S180" i="3"/>
  <c r="T180" i="3"/>
  <c r="W164" i="3"/>
  <c r="S164" i="3"/>
  <c r="T164" i="3"/>
  <c r="W148" i="3"/>
  <c r="S148" i="3"/>
  <c r="T148" i="3"/>
  <c r="W132" i="3"/>
  <c r="S132" i="3"/>
  <c r="Q132" i="3"/>
  <c r="W119" i="3"/>
  <c r="Q119" i="3"/>
  <c r="T119" i="3"/>
  <c r="W112" i="3"/>
  <c r="T112" i="3"/>
  <c r="S112" i="3"/>
  <c r="W103" i="3"/>
  <c r="Q103" i="3"/>
  <c r="T103" i="3"/>
  <c r="W95" i="3"/>
  <c r="Q95" i="3"/>
  <c r="W85" i="3"/>
  <c r="Q85" i="3"/>
  <c r="S85" i="3"/>
  <c r="W76" i="3"/>
  <c r="S76" i="3"/>
  <c r="W60" i="3"/>
  <c r="S60" i="3"/>
  <c r="T60" i="3"/>
  <c r="V83" i="3"/>
  <c r="T83" i="3"/>
  <c r="P83" i="3"/>
  <c r="T132" i="3"/>
  <c r="S100" i="4"/>
  <c r="P100" i="4"/>
  <c r="Q100" i="4"/>
  <c r="P98" i="4"/>
  <c r="Q98" i="4"/>
  <c r="S98" i="4"/>
  <c r="S96" i="4"/>
  <c r="P96" i="4"/>
  <c r="Q96" i="4"/>
  <c r="P94" i="4"/>
  <c r="Q94" i="4"/>
  <c r="S94" i="4"/>
  <c r="S92" i="4"/>
  <c r="P92" i="4"/>
  <c r="Q92" i="4"/>
  <c r="P90" i="4"/>
  <c r="Q90" i="4"/>
  <c r="S90" i="4"/>
  <c r="S88" i="4"/>
  <c r="P88" i="4"/>
  <c r="Q88" i="4"/>
  <c r="P86" i="4"/>
  <c r="Q86" i="4"/>
  <c r="S86" i="4"/>
  <c r="S84" i="4"/>
  <c r="P84" i="4"/>
  <c r="Q84" i="4"/>
  <c r="P82" i="4"/>
  <c r="Q82" i="4"/>
  <c r="S82" i="4"/>
  <c r="S80" i="4"/>
  <c r="P80" i="4"/>
  <c r="Q80" i="4"/>
  <c r="P78" i="4"/>
  <c r="Q78" i="4"/>
  <c r="S78" i="4"/>
  <c r="S76" i="4"/>
  <c r="P76" i="4"/>
  <c r="Q76" i="4"/>
  <c r="P74" i="4"/>
  <c r="Q74" i="4"/>
  <c r="S74" i="4"/>
  <c r="S72" i="4"/>
  <c r="P72" i="4"/>
  <c r="Q72" i="4"/>
  <c r="P70" i="4"/>
  <c r="Q70" i="4"/>
  <c r="S70" i="4"/>
  <c r="S68" i="4"/>
  <c r="P68" i="4"/>
  <c r="Q68" i="4"/>
  <c r="P66" i="4"/>
  <c r="Q66" i="4"/>
  <c r="S66" i="4"/>
  <c r="S64" i="4"/>
  <c r="P64" i="4"/>
  <c r="Q64" i="4"/>
  <c r="P62" i="4"/>
  <c r="Q62" i="4"/>
  <c r="S62" i="4"/>
  <c r="S60" i="4"/>
  <c r="P60" i="4"/>
  <c r="Q60" i="4"/>
  <c r="P58" i="4"/>
  <c r="Q58" i="4"/>
  <c r="S58" i="4"/>
  <c r="S56" i="4"/>
  <c r="P56" i="4"/>
  <c r="Q56" i="4"/>
  <c r="P54" i="4"/>
  <c r="Q54" i="4"/>
  <c r="S54" i="4"/>
  <c r="S52" i="4"/>
  <c r="P52" i="4"/>
  <c r="Q52" i="4"/>
  <c r="P50" i="4"/>
  <c r="Q50" i="4"/>
  <c r="S50" i="4"/>
  <c r="S48" i="4"/>
  <c r="P48" i="4"/>
  <c r="Q48" i="4"/>
  <c r="P46" i="4"/>
  <c r="Q46" i="4"/>
  <c r="S46" i="4"/>
  <c r="S44" i="4"/>
  <c r="P44" i="4"/>
  <c r="Q44" i="4"/>
  <c r="P42" i="4"/>
  <c r="Q42" i="4"/>
  <c r="S42" i="4"/>
  <c r="S40" i="4"/>
  <c r="P40" i="4"/>
  <c r="Q40" i="4"/>
  <c r="P38" i="4"/>
  <c r="Q38" i="4"/>
  <c r="S38" i="4"/>
  <c r="S36" i="4"/>
  <c r="P36" i="4"/>
  <c r="Q36" i="4"/>
  <c r="P34" i="4"/>
  <c r="Q34" i="4"/>
  <c r="S34" i="4"/>
  <c r="S32" i="4"/>
  <c r="P32" i="4"/>
  <c r="Q32" i="4"/>
  <c r="S30" i="4"/>
  <c r="P30" i="4"/>
  <c r="Q30" i="4"/>
  <c r="S28" i="4"/>
  <c r="P28" i="4"/>
  <c r="Q28" i="4"/>
  <c r="S26" i="4"/>
  <c r="P26" i="4"/>
  <c r="Q26" i="4"/>
  <c r="S24" i="4"/>
  <c r="P24" i="4"/>
  <c r="Q24" i="4"/>
  <c r="S22" i="4"/>
  <c r="P22" i="4"/>
  <c r="Q22" i="4"/>
  <c r="S20" i="4"/>
  <c r="P20" i="4"/>
  <c r="Q20" i="4"/>
  <c r="S18" i="4"/>
  <c r="P18" i="4"/>
  <c r="Q18" i="4"/>
  <c r="S16" i="4"/>
  <c r="P16" i="4"/>
  <c r="Q16" i="4"/>
  <c r="S14" i="4"/>
  <c r="P14" i="4"/>
  <c r="Q14" i="4"/>
  <c r="S12" i="4"/>
  <c r="P12" i="4"/>
  <c r="Q12" i="4"/>
  <c r="S10" i="4"/>
  <c r="P10" i="4"/>
  <c r="Q10" i="4"/>
  <c r="S8" i="4"/>
  <c r="P8" i="4"/>
  <c r="Q8" i="4"/>
  <c r="S6" i="4"/>
  <c r="P6" i="4"/>
  <c r="Q6" i="4"/>
  <c r="Q112" i="3"/>
  <c r="Q76" i="3"/>
  <c r="T184" i="3"/>
  <c r="W184" i="3"/>
  <c r="S184" i="3"/>
  <c r="W179" i="3"/>
  <c r="T179" i="3"/>
  <c r="Q179" i="3"/>
  <c r="W175" i="3"/>
  <c r="Q175" i="3"/>
  <c r="T168" i="3"/>
  <c r="W168" i="3"/>
  <c r="S168" i="3"/>
  <c r="W163" i="3"/>
  <c r="T163" i="3"/>
  <c r="Q163" i="3"/>
  <c r="W159" i="3"/>
  <c r="Q159" i="3"/>
  <c r="T152" i="3"/>
  <c r="W152" i="3"/>
  <c r="S152" i="3"/>
  <c r="W147" i="3"/>
  <c r="T147" i="3"/>
  <c r="Q147" i="3"/>
  <c r="W143" i="3"/>
  <c r="Q143" i="3"/>
  <c r="W122" i="3"/>
  <c r="Q122" i="3"/>
  <c r="W116" i="3"/>
  <c r="S116" i="3"/>
  <c r="W100" i="3"/>
  <c r="S100" i="3"/>
  <c r="W87" i="3"/>
  <c r="Q87" i="3"/>
  <c r="S87" i="3"/>
  <c r="T87" i="3"/>
  <c r="W80" i="3"/>
  <c r="T80" i="3"/>
  <c r="W71" i="3"/>
  <c r="Q71" i="3"/>
  <c r="S71" i="3"/>
  <c r="T71" i="3"/>
  <c r="W63" i="3"/>
  <c r="S63" i="3"/>
  <c r="Q63" i="3"/>
  <c r="V187" i="3"/>
  <c r="T187" i="3"/>
  <c r="P187" i="3"/>
  <c r="V171" i="3"/>
  <c r="T171" i="3"/>
  <c r="P171" i="3"/>
  <c r="V155" i="3"/>
  <c r="T155" i="3"/>
  <c r="P155" i="3"/>
  <c r="V139" i="3"/>
  <c r="T139" i="3"/>
  <c r="P139" i="3"/>
  <c r="V123" i="3"/>
  <c r="T123" i="3"/>
  <c r="P123" i="3"/>
  <c r="V107" i="3"/>
  <c r="T107" i="3"/>
  <c r="P107" i="3"/>
  <c r="W192" i="3"/>
  <c r="T192" i="3"/>
  <c r="W183" i="3"/>
  <c r="Q183" i="3"/>
  <c r="T183" i="3"/>
  <c r="W176" i="3"/>
  <c r="T176" i="3"/>
  <c r="W171" i="3"/>
  <c r="Q171" i="3"/>
  <c r="W167" i="3"/>
  <c r="Q167" i="3"/>
  <c r="T167" i="3"/>
  <c r="W160" i="3"/>
  <c r="T160" i="3"/>
  <c r="W155" i="3"/>
  <c r="Q155" i="3"/>
  <c r="W151" i="3"/>
  <c r="Q151" i="3"/>
  <c r="T151" i="3"/>
  <c r="W144" i="3"/>
  <c r="T144" i="3"/>
  <c r="W135" i="3"/>
  <c r="Q135" i="3"/>
  <c r="T135" i="3"/>
  <c r="W127" i="3"/>
  <c r="Q127" i="3"/>
  <c r="W117" i="3"/>
  <c r="Q117" i="3"/>
  <c r="W108" i="3"/>
  <c r="S108" i="3"/>
  <c r="T108" i="3"/>
  <c r="W92" i="3"/>
  <c r="S92" i="3"/>
  <c r="T92" i="3"/>
  <c r="W83" i="3"/>
  <c r="Q83" i="3"/>
  <c r="W79" i="3"/>
  <c r="S79" i="3"/>
  <c r="Q79" i="3"/>
  <c r="T56" i="3"/>
  <c r="W56" i="3"/>
  <c r="S56" i="3"/>
  <c r="W51" i="3"/>
  <c r="T51" i="3"/>
  <c r="Q51" i="3"/>
  <c r="T81" i="3"/>
  <c r="V81" i="3"/>
  <c r="R81" i="3"/>
  <c r="V76" i="3"/>
  <c r="R76" i="3"/>
  <c r="P76" i="3"/>
  <c r="T76" i="3"/>
  <c r="W82" i="3"/>
  <c r="S50" i="3"/>
  <c r="W50" i="3"/>
  <c r="V92" i="3"/>
  <c r="R92" i="3"/>
  <c r="V89" i="3"/>
  <c r="V60" i="3"/>
  <c r="R60" i="3"/>
  <c r="V57" i="3"/>
  <c r="S58" i="3"/>
  <c r="W58" i="3"/>
  <c r="V84" i="3"/>
  <c r="R84" i="3"/>
  <c r="W74" i="3"/>
  <c r="S42" i="3"/>
  <c r="W42" i="3"/>
  <c r="V68" i="3"/>
  <c r="R68" i="3"/>
  <c r="V48" i="3"/>
  <c r="R48" i="3"/>
  <c r="V40" i="3"/>
  <c r="R40" i="3"/>
  <c r="V32" i="3"/>
  <c r="R32" i="3"/>
  <c r="V27" i="3"/>
  <c r="P27" i="3"/>
  <c r="V24" i="3"/>
  <c r="R24" i="3"/>
  <c r="V19" i="3"/>
  <c r="P19" i="3"/>
  <c r="V16" i="3"/>
  <c r="R16" i="3"/>
  <c r="V11" i="3"/>
  <c r="P11" i="3"/>
  <c r="V8" i="3"/>
  <c r="R8" i="3"/>
  <c r="W26" i="3"/>
  <c r="W18" i="3"/>
  <c r="W10" i="3"/>
  <c r="V188" i="3"/>
  <c r="V180" i="3"/>
  <c r="V172" i="3"/>
  <c r="V164" i="3"/>
  <c r="V156" i="3"/>
  <c r="V148" i="3"/>
  <c r="V140" i="3"/>
  <c r="V132" i="3"/>
  <c r="V124" i="3"/>
  <c r="V116" i="3"/>
  <c r="V108" i="3"/>
  <c r="V100" i="3"/>
  <c r="V52" i="3"/>
  <c r="R52" i="3"/>
  <c r="V44" i="3"/>
  <c r="R44" i="3"/>
  <c r="V36" i="3"/>
  <c r="R36" i="3"/>
  <c r="V31" i="3"/>
  <c r="P31" i="3"/>
  <c r="V28" i="3"/>
  <c r="R28" i="3"/>
  <c r="V23" i="3"/>
  <c r="P23" i="3"/>
  <c r="V20" i="3"/>
  <c r="R20" i="3"/>
  <c r="V15" i="3"/>
  <c r="P15" i="3"/>
  <c r="V12" i="3"/>
  <c r="R12" i="3"/>
  <c r="V7" i="3"/>
  <c r="P7" i="3"/>
  <c r="T193" i="3"/>
  <c r="T185" i="3"/>
  <c r="T177" i="3"/>
  <c r="T169" i="3"/>
  <c r="T161" i="3"/>
  <c r="T153" i="3"/>
  <c r="T145" i="3"/>
  <c r="T137" i="3"/>
  <c r="T129" i="3"/>
  <c r="T121" i="3"/>
  <c r="T113" i="3"/>
  <c r="T105" i="3"/>
  <c r="T97" i="3"/>
  <c r="V88" i="3"/>
  <c r="R88" i="3"/>
  <c r="V80" i="3"/>
  <c r="R80" i="3"/>
  <c r="V72" i="3"/>
  <c r="R72" i="3"/>
  <c r="V64" i="3"/>
  <c r="R64" i="3"/>
  <c r="V56" i="3"/>
  <c r="R56" i="3"/>
  <c r="V49" i="3"/>
  <c r="T49" i="3"/>
  <c r="V41" i="3"/>
  <c r="T41" i="3"/>
  <c r="V33" i="3"/>
  <c r="T33" i="3"/>
  <c r="V25" i="3"/>
  <c r="T25" i="3"/>
  <c r="V17" i="3"/>
  <c r="T17" i="3"/>
  <c r="V9" i="3"/>
  <c r="T9" i="3"/>
  <c r="U194" i="3"/>
  <c r="S194" i="3"/>
  <c r="U190" i="3"/>
  <c r="S190" i="3"/>
  <c r="U186" i="3"/>
  <c r="S186" i="3"/>
  <c r="U182" i="3"/>
  <c r="S182" i="3"/>
  <c r="U178" i="3"/>
  <c r="S178" i="3"/>
  <c r="U174" i="3"/>
  <c r="S174" i="3"/>
  <c r="U170" i="3"/>
  <c r="S170" i="3"/>
  <c r="U166" i="3"/>
  <c r="S166" i="3"/>
  <c r="U162" i="3"/>
  <c r="S162" i="3"/>
  <c r="U158" i="3"/>
  <c r="S158" i="3"/>
  <c r="U154" i="3"/>
  <c r="S154" i="3"/>
  <c r="U150" i="3"/>
  <c r="S150" i="3"/>
  <c r="U146" i="3"/>
  <c r="S146" i="3"/>
  <c r="U142" i="3"/>
  <c r="S142" i="3"/>
  <c r="U138" i="3"/>
  <c r="S138" i="3"/>
  <c r="U134" i="3"/>
  <c r="S134" i="3"/>
  <c r="U130" i="3"/>
  <c r="S130" i="3"/>
  <c r="U126" i="3"/>
  <c r="S126" i="3"/>
  <c r="U122" i="3"/>
  <c r="S122" i="3"/>
  <c r="U118" i="3"/>
  <c r="S118" i="3"/>
  <c r="U114" i="3"/>
  <c r="S114" i="3"/>
  <c r="U110" i="3"/>
  <c r="S110" i="3"/>
  <c r="U106" i="3"/>
  <c r="S106" i="3"/>
  <c r="U102" i="3"/>
  <c r="S102" i="3"/>
  <c r="U98" i="3"/>
  <c r="S98" i="3"/>
  <c r="U94" i="3"/>
  <c r="S94" i="3"/>
  <c r="T189" i="3"/>
  <c r="T181" i="3"/>
  <c r="T173" i="3"/>
  <c r="T165" i="3"/>
  <c r="T157" i="3"/>
  <c r="T149" i="3"/>
  <c r="T141" i="3"/>
  <c r="T133" i="3"/>
  <c r="T125" i="3"/>
  <c r="T117" i="3"/>
  <c r="T109" i="3"/>
  <c r="T101" i="3"/>
  <c r="T93" i="3"/>
  <c r="T85" i="3"/>
  <c r="T77" i="3"/>
  <c r="T69" i="3"/>
  <c r="T61" i="3"/>
  <c r="T53" i="3"/>
  <c r="V45" i="3"/>
  <c r="T45" i="3"/>
  <c r="V37" i="3"/>
  <c r="T37" i="3"/>
  <c r="V29" i="3"/>
  <c r="T29" i="3"/>
  <c r="V21" i="3"/>
  <c r="T21" i="3"/>
  <c r="V13" i="3"/>
  <c r="T13" i="3"/>
  <c r="O197" i="3"/>
  <c r="B4" i="5"/>
  <c r="X197" i="3"/>
  <c r="R107" i="4"/>
  <c r="B27" i="5"/>
  <c r="AD237" i="3"/>
  <c r="AD3" i="3"/>
  <c r="E18" i="5"/>
  <c r="R197" i="3"/>
  <c r="B5" i="5"/>
  <c r="P107" i="4"/>
  <c r="B25" i="5"/>
  <c r="P197" i="3"/>
  <c r="B7" i="5"/>
  <c r="W197" i="3"/>
  <c r="B12" i="5"/>
  <c r="Q107" i="4"/>
  <c r="B26" i="5"/>
  <c r="T197" i="3"/>
  <c r="B8" i="5"/>
  <c r="U197" i="3"/>
  <c r="B10" i="5"/>
  <c r="S197" i="3"/>
  <c r="B6" i="5"/>
  <c r="Q197" i="3"/>
  <c r="B9" i="5"/>
  <c r="B18" i="5"/>
  <c r="V197" i="3"/>
  <c r="B11" i="5"/>
  <c r="S107" i="4"/>
  <c r="B28" i="5"/>
  <c r="B30" i="5"/>
  <c r="B33" i="5"/>
  <c r="B14" i="5"/>
  <c r="B15" i="5"/>
  <c r="B16" i="5"/>
  <c r="B19" i="5"/>
  <c r="E5" i="5"/>
  <c r="B17" i="5"/>
  <c r="B20" i="5"/>
  <c r="E6" i="5"/>
  <c r="B31" i="5"/>
  <c r="B32" i="5"/>
  <c r="E4" i="5"/>
  <c r="J17" i="3"/>
  <c r="J180" i="3"/>
  <c r="J16" i="3"/>
  <c r="J161" i="3"/>
  <c r="G129" i="3"/>
  <c r="H129" i="3"/>
  <c r="I129" i="3"/>
  <c r="J38" i="3"/>
  <c r="J48" i="3"/>
  <c r="J37" i="3"/>
  <c r="J164" i="3"/>
  <c r="J10" i="3"/>
  <c r="J71" i="3"/>
  <c r="J40" i="3"/>
  <c r="J90" i="3"/>
  <c r="J177" i="3"/>
  <c r="J91" i="3"/>
  <c r="J146" i="3"/>
  <c r="J68" i="3"/>
  <c r="L13" i="3"/>
  <c r="L21" i="3"/>
  <c r="L29" i="3"/>
  <c r="L37" i="3"/>
  <c r="L18" i="3"/>
  <c r="L34" i="3"/>
  <c r="L192" i="3"/>
  <c r="L174" i="3"/>
  <c r="L182" i="3"/>
  <c r="L190" i="3"/>
  <c r="L52" i="3"/>
  <c r="L161" i="3"/>
  <c r="L153" i="3"/>
  <c r="L145" i="3"/>
  <c r="L137" i="3"/>
  <c r="L129" i="3"/>
  <c r="L121" i="3"/>
  <c r="L113" i="3"/>
  <c r="L105" i="3"/>
  <c r="L16" i="3"/>
  <c r="L32" i="3"/>
  <c r="L195" i="3"/>
  <c r="L171" i="3"/>
  <c r="L179" i="3"/>
  <c r="L187" i="3"/>
  <c r="L49" i="3"/>
  <c r="L164" i="3"/>
  <c r="L156" i="3"/>
  <c r="L148" i="3"/>
  <c r="L140" i="3"/>
  <c r="L132" i="3"/>
  <c r="L124" i="3"/>
  <c r="L116" i="3"/>
  <c r="L108" i="3"/>
  <c r="L99" i="3"/>
  <c r="L91" i="3"/>
  <c r="L83" i="3"/>
  <c r="L75" i="3"/>
  <c r="L67" i="3"/>
  <c r="L59" i="3"/>
  <c r="L102" i="3"/>
  <c r="L94" i="3"/>
  <c r="L86" i="3"/>
  <c r="L78" i="3"/>
  <c r="L70" i="3"/>
  <c r="L62" i="3"/>
  <c r="L54" i="3"/>
  <c r="L7" i="3"/>
  <c r="L15" i="3"/>
  <c r="L23" i="3"/>
  <c r="L31" i="3"/>
  <c r="L39" i="3"/>
  <c r="L22" i="3"/>
  <c r="L38" i="3"/>
  <c r="L168" i="3"/>
  <c r="L176" i="3"/>
  <c r="L184" i="3"/>
  <c r="L46" i="3"/>
  <c r="L167" i="3"/>
  <c r="L159" i="3"/>
  <c r="L151" i="3"/>
  <c r="L143" i="3"/>
  <c r="L135" i="3"/>
  <c r="L127" i="3"/>
  <c r="L119" i="3"/>
  <c r="L111" i="3"/>
  <c r="L20" i="3"/>
  <c r="L36" i="3"/>
  <c r="L193" i="3"/>
  <c r="L173" i="3"/>
  <c r="L181" i="3"/>
  <c r="L189" i="3"/>
  <c r="L51" i="3"/>
  <c r="L162" i="3"/>
  <c r="L154" i="3"/>
  <c r="L146" i="3"/>
  <c r="L138" i="3"/>
  <c r="L130" i="3"/>
  <c r="L122" i="3"/>
  <c r="L114" i="3"/>
  <c r="L106" i="3"/>
  <c r="L97" i="3"/>
  <c r="L89" i="3"/>
  <c r="L81" i="3"/>
  <c r="L73" i="3"/>
  <c r="L65" i="3"/>
  <c r="L57" i="3"/>
  <c r="L100" i="3"/>
  <c r="L92" i="3"/>
  <c r="L84" i="3"/>
  <c r="L76" i="3"/>
  <c r="L68" i="3"/>
  <c r="L60" i="3"/>
  <c r="L9" i="3"/>
  <c r="L17" i="3"/>
  <c r="L25" i="3"/>
  <c r="L33" i="3"/>
  <c r="L41" i="3"/>
  <c r="L10" i="3"/>
  <c r="L26" i="3"/>
  <c r="L42" i="3"/>
  <c r="L170" i="3"/>
  <c r="L178" i="3"/>
  <c r="L186" i="3"/>
  <c r="L48" i="3"/>
  <c r="L165" i="3"/>
  <c r="L157" i="3"/>
  <c r="L149" i="3"/>
  <c r="L141" i="3"/>
  <c r="L133" i="3"/>
  <c r="L125" i="3"/>
  <c r="L117" i="3"/>
  <c r="L109" i="3"/>
  <c r="L8" i="3"/>
  <c r="L24" i="3"/>
  <c r="L40" i="3"/>
  <c r="L191" i="3"/>
  <c r="L175" i="3"/>
  <c r="L183" i="3"/>
  <c r="L45" i="3"/>
  <c r="L53" i="3"/>
  <c r="L160" i="3"/>
  <c r="L152" i="3"/>
  <c r="L144" i="3"/>
  <c r="L136" i="3"/>
  <c r="L128" i="3"/>
  <c r="L120" i="3"/>
  <c r="L112" i="3"/>
  <c r="L103" i="3"/>
  <c r="L95" i="3"/>
  <c r="L87" i="3"/>
  <c r="L79" i="3"/>
  <c r="L71" i="3"/>
  <c r="L63" i="3"/>
  <c r="L55" i="3"/>
  <c r="L98" i="3"/>
  <c r="L90" i="3"/>
  <c r="L82" i="3"/>
  <c r="L74" i="3"/>
  <c r="L66" i="3"/>
  <c r="L58" i="3"/>
  <c r="L11" i="3"/>
  <c r="L43" i="3"/>
  <c r="L30" i="3"/>
  <c r="L188" i="3"/>
  <c r="L147" i="3"/>
  <c r="L115" i="3"/>
  <c r="L12" i="3"/>
  <c r="L158" i="3"/>
  <c r="L126" i="3"/>
  <c r="L93" i="3"/>
  <c r="L61" i="3"/>
  <c r="L104" i="3"/>
  <c r="L72" i="3"/>
  <c r="L19" i="3"/>
  <c r="L194" i="3"/>
  <c r="L50" i="3"/>
  <c r="L139" i="3"/>
  <c r="L107" i="3"/>
  <c r="L28" i="3"/>
  <c r="L185" i="3"/>
  <c r="L150" i="3"/>
  <c r="L118" i="3"/>
  <c r="L85" i="3"/>
  <c r="L96" i="3"/>
  <c r="L64" i="3"/>
  <c r="L163" i="3"/>
  <c r="L47" i="3"/>
  <c r="L110" i="3"/>
  <c r="L56" i="3"/>
  <c r="L35" i="3"/>
  <c r="L14" i="3"/>
  <c r="L180" i="3"/>
  <c r="L155" i="3"/>
  <c r="L123" i="3"/>
  <c r="L169" i="3"/>
  <c r="L166" i="3"/>
  <c r="L134" i="3"/>
  <c r="L101" i="3"/>
  <c r="L69" i="3"/>
  <c r="L80" i="3"/>
  <c r="L177" i="3"/>
  <c r="L27" i="3"/>
  <c r="L172" i="3"/>
  <c r="L131" i="3"/>
  <c r="L44" i="3"/>
  <c r="L142" i="3"/>
  <c r="L77" i="3"/>
  <c r="L88" i="3"/>
  <c r="K11" i="3"/>
  <c r="K35" i="3"/>
  <c r="K193" i="3"/>
  <c r="K181" i="3"/>
  <c r="K51" i="3"/>
  <c r="K154" i="3"/>
  <c r="K138" i="3"/>
  <c r="K114" i="3"/>
  <c r="K22" i="3"/>
  <c r="K168" i="3"/>
  <c r="K46" i="3"/>
  <c r="K159" i="3"/>
  <c r="K135" i="3"/>
  <c r="K111" i="3"/>
  <c r="K94" i="3"/>
  <c r="K78" i="3"/>
  <c r="K54" i="3"/>
  <c r="K83" i="3"/>
  <c r="K59" i="3"/>
  <c r="K13" i="3"/>
  <c r="K21" i="3"/>
  <c r="K29" i="3"/>
  <c r="K37" i="3"/>
  <c r="K8" i="3"/>
  <c r="K24" i="3"/>
  <c r="K40" i="3"/>
  <c r="K191" i="3"/>
  <c r="K175" i="3"/>
  <c r="K183" i="3"/>
  <c r="K45" i="3"/>
  <c r="K53" i="3"/>
  <c r="K160" i="3"/>
  <c r="K152" i="3"/>
  <c r="K144" i="3"/>
  <c r="K136" i="3"/>
  <c r="K128" i="3"/>
  <c r="K120" i="3"/>
  <c r="K112" i="3"/>
  <c r="K10" i="3"/>
  <c r="K26" i="3"/>
  <c r="K42" i="3"/>
  <c r="K170" i="3"/>
  <c r="K178" i="3"/>
  <c r="K186" i="3"/>
  <c r="K48" i="3"/>
  <c r="K165" i="3"/>
  <c r="K157" i="3"/>
  <c r="K149" i="3"/>
  <c r="K141" i="3"/>
  <c r="K133" i="3"/>
  <c r="K125" i="3"/>
  <c r="K117" i="3"/>
  <c r="K109" i="3"/>
  <c r="K100" i="3"/>
  <c r="K92" i="3"/>
  <c r="K84" i="3"/>
  <c r="K76" i="3"/>
  <c r="K68" i="3"/>
  <c r="K60" i="3"/>
  <c r="K107" i="3"/>
  <c r="K97" i="3"/>
  <c r="K89" i="3"/>
  <c r="K81" i="3"/>
  <c r="K73" i="3"/>
  <c r="K65" i="3"/>
  <c r="K57" i="3"/>
  <c r="K15" i="3"/>
  <c r="K31" i="3"/>
  <c r="K12" i="3"/>
  <c r="K169" i="3"/>
  <c r="K185" i="3"/>
  <c r="K166" i="3"/>
  <c r="K150" i="3"/>
  <c r="K134" i="3"/>
  <c r="K118" i="3"/>
  <c r="K30" i="3"/>
  <c r="K172" i="3"/>
  <c r="K180" i="3"/>
  <c r="K50" i="3"/>
  <c r="K155" i="3"/>
  <c r="K139" i="3"/>
  <c r="K123" i="3"/>
  <c r="K105" i="3"/>
  <c r="K90" i="3"/>
  <c r="K74" i="3"/>
  <c r="K58" i="3"/>
  <c r="K95" i="3"/>
  <c r="K79" i="3"/>
  <c r="K63" i="3"/>
  <c r="K9" i="3"/>
  <c r="K17" i="3"/>
  <c r="K25" i="3"/>
  <c r="K33" i="3"/>
  <c r="K41" i="3"/>
  <c r="K16" i="3"/>
  <c r="K32" i="3"/>
  <c r="K195" i="3"/>
  <c r="K171" i="3"/>
  <c r="K179" i="3"/>
  <c r="K187" i="3"/>
  <c r="K49" i="3"/>
  <c r="K164" i="3"/>
  <c r="K156" i="3"/>
  <c r="K148" i="3"/>
  <c r="K140" i="3"/>
  <c r="K132" i="3"/>
  <c r="K124" i="3"/>
  <c r="K116" i="3"/>
  <c r="K108" i="3"/>
  <c r="K18" i="3"/>
  <c r="K34" i="3"/>
  <c r="K192" i="3"/>
  <c r="K174" i="3"/>
  <c r="K182" i="3"/>
  <c r="K190" i="3"/>
  <c r="K52" i="3"/>
  <c r="K161" i="3"/>
  <c r="K153" i="3"/>
  <c r="K145" i="3"/>
  <c r="K137" i="3"/>
  <c r="K129" i="3"/>
  <c r="K121" i="3"/>
  <c r="K113" i="3"/>
  <c r="K104" i="3"/>
  <c r="K96" i="3"/>
  <c r="K88" i="3"/>
  <c r="K80" i="3"/>
  <c r="K72" i="3"/>
  <c r="K64" i="3"/>
  <c r="K56" i="3"/>
  <c r="K101" i="3"/>
  <c r="K93" i="3"/>
  <c r="K85" i="3"/>
  <c r="K77" i="3"/>
  <c r="K69" i="3"/>
  <c r="K61" i="3"/>
  <c r="K19" i="3"/>
  <c r="K27" i="3"/>
  <c r="K43" i="3"/>
  <c r="K20" i="3"/>
  <c r="K36" i="3"/>
  <c r="K173" i="3"/>
  <c r="K189" i="3"/>
  <c r="K162" i="3"/>
  <c r="K146" i="3"/>
  <c r="K130" i="3"/>
  <c r="K122" i="3"/>
  <c r="K106" i="3"/>
  <c r="K38" i="3"/>
  <c r="K176" i="3"/>
  <c r="K184" i="3"/>
  <c r="K167" i="3"/>
  <c r="K151" i="3"/>
  <c r="K143" i="3"/>
  <c r="K127" i="3"/>
  <c r="K119" i="3"/>
  <c r="K102" i="3"/>
  <c r="K86" i="3"/>
  <c r="K70" i="3"/>
  <c r="K62" i="3"/>
  <c r="K99" i="3"/>
  <c r="K91" i="3"/>
  <c r="K75" i="3"/>
  <c r="K67" i="3"/>
  <c r="K7" i="3"/>
  <c r="K23" i="3"/>
  <c r="K39" i="3"/>
  <c r="K28" i="3"/>
  <c r="K44" i="3"/>
  <c r="K177" i="3"/>
  <c r="K47" i="3"/>
  <c r="K158" i="3"/>
  <c r="K142" i="3"/>
  <c r="K126" i="3"/>
  <c r="K110" i="3"/>
  <c r="K14" i="3"/>
  <c r="K194" i="3"/>
  <c r="K188" i="3"/>
  <c r="K163" i="3"/>
  <c r="K147" i="3"/>
  <c r="K131" i="3"/>
  <c r="K115" i="3"/>
  <c r="K98" i="3"/>
  <c r="K82" i="3"/>
  <c r="K66" i="3"/>
  <c r="K103" i="3"/>
  <c r="K87" i="3"/>
  <c r="K71" i="3"/>
  <c r="K55" i="3"/>
  <c r="J56" i="3"/>
  <c r="J128" i="3"/>
  <c r="J73" i="3"/>
  <c r="J119" i="3"/>
  <c r="G14" i="3"/>
  <c r="H14" i="3"/>
  <c r="I14" i="3"/>
  <c r="G30" i="3"/>
  <c r="H30" i="3"/>
  <c r="I30" i="3"/>
  <c r="G46" i="3"/>
  <c r="H46" i="3"/>
  <c r="I46" i="3"/>
  <c r="G62" i="3"/>
  <c r="H62" i="3"/>
  <c r="I62" i="3"/>
  <c r="G78" i="3"/>
  <c r="H78" i="3"/>
  <c r="I78" i="3"/>
  <c r="G94" i="3"/>
  <c r="H94" i="3"/>
  <c r="I94" i="3"/>
  <c r="G110" i="3"/>
  <c r="H110" i="3"/>
  <c r="I110" i="3"/>
  <c r="G126" i="3"/>
  <c r="H126" i="3"/>
  <c r="I126" i="3"/>
  <c r="G142" i="3"/>
  <c r="H142" i="3"/>
  <c r="I142" i="3"/>
  <c r="G158" i="3"/>
  <c r="H158" i="3"/>
  <c r="I158" i="3"/>
  <c r="G18" i="3"/>
  <c r="H18" i="3"/>
  <c r="I18" i="3"/>
  <c r="G34" i="3"/>
  <c r="H34" i="3"/>
  <c r="I34" i="3"/>
  <c r="G50" i="3"/>
  <c r="H50" i="3"/>
  <c r="I50" i="3"/>
  <c r="G66" i="3"/>
  <c r="H66" i="3"/>
  <c r="I66" i="3"/>
  <c r="G82" i="3"/>
  <c r="H82" i="3"/>
  <c r="I82" i="3"/>
  <c r="G98" i="3"/>
  <c r="H98" i="3"/>
  <c r="I98" i="3"/>
  <c r="G114" i="3"/>
  <c r="H114" i="3"/>
  <c r="I114" i="3"/>
  <c r="G130" i="3"/>
  <c r="H130" i="3"/>
  <c r="I130" i="3"/>
  <c r="G146" i="3"/>
  <c r="H146" i="3"/>
  <c r="I146" i="3"/>
  <c r="G162" i="3"/>
  <c r="H162" i="3"/>
  <c r="I162" i="3"/>
  <c r="G178" i="3"/>
  <c r="H178" i="3"/>
  <c r="I178" i="3"/>
  <c r="G194" i="3"/>
  <c r="H194" i="3"/>
  <c r="I194" i="3"/>
  <c r="G20" i="3"/>
  <c r="H20" i="3"/>
  <c r="I20" i="3"/>
  <c r="G36" i="3"/>
  <c r="H36" i="3"/>
  <c r="I36" i="3"/>
  <c r="G52" i="3"/>
  <c r="H52" i="3"/>
  <c r="I52" i="3"/>
  <c r="G68" i="3"/>
  <c r="H68" i="3"/>
  <c r="I68" i="3"/>
  <c r="G84" i="3"/>
  <c r="H84" i="3"/>
  <c r="I84" i="3"/>
  <c r="G100" i="3"/>
  <c r="H100" i="3"/>
  <c r="I100" i="3"/>
  <c r="G116" i="3"/>
  <c r="H116" i="3"/>
  <c r="I116" i="3"/>
  <c r="G132" i="3"/>
  <c r="H132" i="3"/>
  <c r="I132" i="3"/>
  <c r="G148" i="3"/>
  <c r="H148" i="3"/>
  <c r="I148" i="3"/>
  <c r="G164" i="3"/>
  <c r="H164" i="3"/>
  <c r="I164" i="3"/>
  <c r="G180" i="3"/>
  <c r="H180" i="3"/>
  <c r="I180" i="3"/>
  <c r="G7" i="3"/>
  <c r="H7" i="3"/>
  <c r="I7" i="3"/>
  <c r="G23" i="3"/>
  <c r="H23" i="3"/>
  <c r="I23" i="3"/>
  <c r="G39" i="3"/>
  <c r="H39" i="3"/>
  <c r="I39" i="3"/>
  <c r="G55" i="3"/>
  <c r="H55" i="3"/>
  <c r="I55" i="3"/>
  <c r="G71" i="3"/>
  <c r="H71" i="3"/>
  <c r="I71" i="3"/>
  <c r="G87" i="3"/>
  <c r="H87" i="3"/>
  <c r="I87" i="3"/>
  <c r="G103" i="3"/>
  <c r="H103" i="3"/>
  <c r="I103" i="3"/>
  <c r="G119" i="3"/>
  <c r="H119" i="3"/>
  <c r="I119" i="3"/>
  <c r="G135" i="3"/>
  <c r="H135" i="3"/>
  <c r="I135" i="3"/>
  <c r="G45" i="3"/>
  <c r="H45" i="3"/>
  <c r="I45" i="3"/>
  <c r="G109" i="3"/>
  <c r="H109" i="3"/>
  <c r="I109" i="3"/>
  <c r="G157" i="3"/>
  <c r="H157" i="3"/>
  <c r="I157" i="3"/>
  <c r="G189" i="3"/>
  <c r="H189" i="3"/>
  <c r="I189" i="3"/>
  <c r="G57" i="3"/>
  <c r="H57" i="3"/>
  <c r="I57" i="3"/>
  <c r="G121" i="3"/>
  <c r="H121" i="3"/>
  <c r="I121" i="3"/>
  <c r="G163" i="3"/>
  <c r="H163" i="3"/>
  <c r="I163" i="3"/>
  <c r="G195" i="3"/>
  <c r="H195" i="3"/>
  <c r="I195" i="3"/>
  <c r="G113" i="3"/>
  <c r="H113" i="3"/>
  <c r="I113" i="3"/>
  <c r="G191" i="3"/>
  <c r="H191" i="3"/>
  <c r="I191" i="3"/>
  <c r="J31" i="3"/>
  <c r="J194" i="3"/>
  <c r="J50" i="3"/>
  <c r="J139" i="3"/>
  <c r="J107" i="3"/>
  <c r="G85" i="3"/>
  <c r="H85" i="3"/>
  <c r="I85" i="3"/>
  <c r="G177" i="3"/>
  <c r="H177" i="3"/>
  <c r="I177" i="3"/>
  <c r="J25" i="3"/>
  <c r="J34" i="3"/>
  <c r="J190" i="3"/>
  <c r="J145" i="3"/>
  <c r="J113" i="3"/>
  <c r="G97" i="3"/>
  <c r="H97" i="3"/>
  <c r="I97" i="3"/>
  <c r="G183" i="3"/>
  <c r="H183" i="3"/>
  <c r="I183" i="3"/>
  <c r="J35" i="3"/>
  <c r="J168" i="3"/>
  <c r="J167" i="3"/>
  <c r="J135" i="3"/>
  <c r="J8" i="3"/>
  <c r="G133" i="3"/>
  <c r="H133" i="3"/>
  <c r="I133" i="3"/>
  <c r="J29" i="3"/>
  <c r="J47" i="3"/>
  <c r="J75" i="3"/>
  <c r="J170" i="3"/>
  <c r="J32" i="3"/>
  <c r="J187" i="3"/>
  <c r="J148" i="3"/>
  <c r="J116" i="3"/>
  <c r="J81" i="3"/>
  <c r="J102" i="3"/>
  <c r="J70" i="3"/>
  <c r="J157" i="3"/>
  <c r="J51" i="3"/>
  <c r="J95" i="3"/>
  <c r="J92" i="3"/>
  <c r="J26" i="3"/>
  <c r="J24" i="3"/>
  <c r="J183" i="3"/>
  <c r="J152" i="3"/>
  <c r="J120" i="3"/>
  <c r="J85" i="3"/>
  <c r="J106" i="3"/>
  <c r="J74" i="3"/>
  <c r="G22" i="3"/>
  <c r="H22" i="3"/>
  <c r="I22" i="3"/>
  <c r="G54" i="3"/>
  <c r="H54" i="3"/>
  <c r="I54" i="3"/>
  <c r="G86" i="3"/>
  <c r="H86" i="3"/>
  <c r="I86" i="3"/>
  <c r="G118" i="3"/>
  <c r="H118" i="3"/>
  <c r="I118" i="3"/>
  <c r="G150" i="3"/>
  <c r="H150" i="3"/>
  <c r="I150" i="3"/>
  <c r="G174" i="3"/>
  <c r="H174" i="3"/>
  <c r="I174" i="3"/>
  <c r="G8" i="3"/>
  <c r="H8" i="3"/>
  <c r="I8" i="3"/>
  <c r="G28" i="3"/>
  <c r="H28" i="3"/>
  <c r="I28" i="3"/>
  <c r="G48" i="3"/>
  <c r="H48" i="3"/>
  <c r="I48" i="3"/>
  <c r="G72" i="3"/>
  <c r="H72" i="3"/>
  <c r="I72" i="3"/>
  <c r="G92" i="3"/>
  <c r="H92" i="3"/>
  <c r="I92" i="3"/>
  <c r="G112" i="3"/>
  <c r="H112" i="3"/>
  <c r="I112" i="3"/>
  <c r="G136" i="3"/>
  <c r="H136" i="3"/>
  <c r="I136" i="3"/>
  <c r="G156" i="3"/>
  <c r="H156" i="3"/>
  <c r="I156" i="3"/>
  <c r="G176" i="3"/>
  <c r="H176" i="3"/>
  <c r="I176" i="3"/>
  <c r="G11" i="3"/>
  <c r="H11" i="3"/>
  <c r="I11" i="3"/>
  <c r="G31" i="3"/>
  <c r="H31" i="3"/>
  <c r="I31" i="3"/>
  <c r="G51" i="3"/>
  <c r="H51" i="3"/>
  <c r="I51" i="3"/>
  <c r="G75" i="3"/>
  <c r="H75" i="3"/>
  <c r="I75" i="3"/>
  <c r="G95" i="3"/>
  <c r="H95" i="3"/>
  <c r="I95" i="3"/>
  <c r="G115" i="3"/>
  <c r="H115" i="3"/>
  <c r="I115" i="3"/>
  <c r="G139" i="3"/>
  <c r="H139" i="3"/>
  <c r="I139" i="3"/>
  <c r="G77" i="3"/>
  <c r="H77" i="3"/>
  <c r="I77" i="3"/>
  <c r="G149" i="3"/>
  <c r="H149" i="3"/>
  <c r="I149" i="3"/>
  <c r="G9" i="3"/>
  <c r="H9" i="3"/>
  <c r="I9" i="3"/>
  <c r="G89" i="3"/>
  <c r="H89" i="3"/>
  <c r="I89" i="3"/>
  <c r="G155" i="3"/>
  <c r="H155" i="3"/>
  <c r="I155" i="3"/>
  <c r="G17" i="3"/>
  <c r="H17" i="3"/>
  <c r="I17" i="3"/>
  <c r="G159" i="3"/>
  <c r="H159" i="3"/>
  <c r="I159" i="3"/>
  <c r="J23" i="3"/>
  <c r="J172" i="3"/>
  <c r="J155" i="3"/>
  <c r="J115" i="3"/>
  <c r="G117" i="3"/>
  <c r="H117" i="3"/>
  <c r="I117" i="3"/>
  <c r="J9" i="3"/>
  <c r="J18" i="3"/>
  <c r="J52" i="3"/>
  <c r="J129" i="3"/>
  <c r="G65" i="3"/>
  <c r="H65" i="3"/>
  <c r="I65" i="3"/>
  <c r="J11" i="3"/>
  <c r="J22" i="3"/>
  <c r="J46" i="3"/>
  <c r="J127" i="3"/>
  <c r="G69" i="3"/>
  <c r="H69" i="3"/>
  <c r="I69" i="3"/>
  <c r="G185" i="3"/>
  <c r="H185" i="3"/>
  <c r="I185" i="3"/>
  <c r="J150" i="3"/>
  <c r="J80" i="3"/>
  <c r="J12" i="3"/>
  <c r="J49" i="3"/>
  <c r="J132" i="3"/>
  <c r="J89" i="3"/>
  <c r="J94" i="3"/>
  <c r="J54" i="3"/>
  <c r="J181" i="3"/>
  <c r="J79" i="3"/>
  <c r="J60" i="3"/>
  <c r="J117" i="3"/>
  <c r="J45" i="3"/>
  <c r="J136" i="3"/>
  <c r="J93" i="3"/>
  <c r="J98" i="3"/>
  <c r="J58" i="3"/>
  <c r="J44" i="3"/>
  <c r="J158" i="3"/>
  <c r="J110" i="3"/>
  <c r="J59" i="3"/>
  <c r="J64" i="3"/>
  <c r="J125" i="3"/>
  <c r="J162" i="3"/>
  <c r="J103" i="3"/>
  <c r="J84" i="3"/>
  <c r="G58" i="3"/>
  <c r="H58" i="3"/>
  <c r="I58" i="3"/>
  <c r="G90" i="3"/>
  <c r="H90" i="3"/>
  <c r="I90" i="3"/>
  <c r="G122" i="3"/>
  <c r="H122" i="3"/>
  <c r="I122" i="3"/>
  <c r="G154" i="3"/>
  <c r="H154" i="3"/>
  <c r="I154" i="3"/>
  <c r="G12" i="3"/>
  <c r="H12" i="3"/>
  <c r="I12" i="3"/>
  <c r="G56" i="3"/>
  <c r="H56" i="3"/>
  <c r="I56" i="3"/>
  <c r="G96" i="3"/>
  <c r="H96" i="3"/>
  <c r="I96" i="3"/>
  <c r="G140" i="3"/>
  <c r="H140" i="3"/>
  <c r="I140" i="3"/>
  <c r="G184" i="3"/>
  <c r="H184" i="3"/>
  <c r="I184" i="3"/>
  <c r="G35" i="3"/>
  <c r="H35" i="3"/>
  <c r="I35" i="3"/>
  <c r="G59" i="3"/>
  <c r="H59" i="3"/>
  <c r="I59" i="3"/>
  <c r="G99" i="3"/>
  <c r="H99" i="3"/>
  <c r="I99" i="3"/>
  <c r="G13" i="3"/>
  <c r="H13" i="3"/>
  <c r="I13" i="3"/>
  <c r="G165" i="3"/>
  <c r="H165" i="3"/>
  <c r="I165" i="3"/>
  <c r="G10" i="3"/>
  <c r="H10" i="3"/>
  <c r="I10" i="3"/>
  <c r="G42" i="3"/>
  <c r="H42" i="3"/>
  <c r="I42" i="3"/>
  <c r="G74" i="3"/>
  <c r="H74" i="3"/>
  <c r="I74" i="3"/>
  <c r="G106" i="3"/>
  <c r="H106" i="3"/>
  <c r="I106" i="3"/>
  <c r="G138" i="3"/>
  <c r="H138" i="3"/>
  <c r="I138" i="3"/>
  <c r="G170" i="3"/>
  <c r="H170" i="3"/>
  <c r="I170" i="3"/>
  <c r="G190" i="3"/>
  <c r="H190" i="3"/>
  <c r="I190" i="3"/>
  <c r="G24" i="3"/>
  <c r="H24" i="3"/>
  <c r="I24" i="3"/>
  <c r="G44" i="3"/>
  <c r="H44" i="3"/>
  <c r="I44" i="3"/>
  <c r="G64" i="3"/>
  <c r="H64" i="3"/>
  <c r="I64" i="3"/>
  <c r="G88" i="3"/>
  <c r="H88" i="3"/>
  <c r="I88" i="3"/>
  <c r="G108" i="3"/>
  <c r="H108" i="3"/>
  <c r="I108" i="3"/>
  <c r="G128" i="3"/>
  <c r="H128" i="3"/>
  <c r="I128" i="3"/>
  <c r="G152" i="3"/>
  <c r="H152" i="3"/>
  <c r="I152" i="3"/>
  <c r="G172" i="3"/>
  <c r="H172" i="3"/>
  <c r="I172" i="3"/>
  <c r="G192" i="3"/>
  <c r="H192" i="3"/>
  <c r="I192" i="3"/>
  <c r="G27" i="3"/>
  <c r="H27" i="3"/>
  <c r="I27" i="3"/>
  <c r="G47" i="3"/>
  <c r="H47" i="3"/>
  <c r="I47" i="3"/>
  <c r="G67" i="3"/>
  <c r="H67" i="3"/>
  <c r="I67" i="3"/>
  <c r="G91" i="3"/>
  <c r="H91" i="3"/>
  <c r="I91" i="3"/>
  <c r="G111" i="3"/>
  <c r="H111" i="3"/>
  <c r="I111" i="3"/>
  <c r="G131" i="3"/>
  <c r="H131" i="3"/>
  <c r="I131" i="3"/>
  <c r="G61" i="3"/>
  <c r="H61" i="3"/>
  <c r="I61" i="3"/>
  <c r="G141" i="3"/>
  <c r="H141" i="3"/>
  <c r="I141" i="3"/>
  <c r="G181" i="3"/>
  <c r="H181" i="3"/>
  <c r="I181" i="3"/>
  <c r="G73" i="3"/>
  <c r="H73" i="3"/>
  <c r="I73" i="3"/>
  <c r="G147" i="3"/>
  <c r="H147" i="3"/>
  <c r="I147" i="3"/>
  <c r="G187" i="3"/>
  <c r="H187" i="3"/>
  <c r="I187" i="3"/>
  <c r="G143" i="3"/>
  <c r="H143" i="3"/>
  <c r="I143" i="3"/>
  <c r="J15" i="3"/>
  <c r="J30" i="3"/>
  <c r="J163" i="3"/>
  <c r="J123" i="3"/>
  <c r="G53" i="3"/>
  <c r="H53" i="3"/>
  <c r="I53" i="3"/>
  <c r="G193" i="3"/>
  <c r="H193" i="3"/>
  <c r="I193" i="3"/>
  <c r="J41" i="3"/>
  <c r="J182" i="3"/>
  <c r="J137" i="3"/>
  <c r="G33" i="3"/>
  <c r="H33" i="3"/>
  <c r="I33" i="3"/>
  <c r="G167" i="3"/>
  <c r="H167" i="3"/>
  <c r="I167" i="3"/>
  <c r="J43" i="3"/>
  <c r="J184" i="3"/>
  <c r="J143" i="3"/>
  <c r="G37" i="3"/>
  <c r="H37" i="3"/>
  <c r="I37" i="3"/>
  <c r="G169" i="3"/>
  <c r="H169" i="3"/>
  <c r="I169" i="3"/>
  <c r="J169" i="3"/>
  <c r="J104" i="3"/>
  <c r="J133" i="3"/>
  <c r="J179" i="3"/>
  <c r="J140" i="3"/>
  <c r="J97" i="3"/>
  <c r="J57" i="3"/>
  <c r="J62" i="3"/>
  <c r="J193" i="3"/>
  <c r="J114" i="3"/>
  <c r="J76" i="3"/>
  <c r="J149" i="3"/>
  <c r="J175" i="3"/>
  <c r="J144" i="3"/>
  <c r="J101" i="3"/>
  <c r="J61" i="3"/>
  <c r="J66" i="3"/>
  <c r="J28" i="3"/>
  <c r="J166" i="3"/>
  <c r="J118" i="3"/>
  <c r="J67" i="3"/>
  <c r="J72" i="3"/>
  <c r="J178" i="3"/>
  <c r="J189" i="3"/>
  <c r="J122" i="3"/>
  <c r="J100" i="3"/>
  <c r="G26" i="3"/>
  <c r="H26" i="3"/>
  <c r="I26" i="3"/>
  <c r="G182" i="3"/>
  <c r="H182" i="3"/>
  <c r="I182" i="3"/>
  <c r="G32" i="3"/>
  <c r="H32" i="3"/>
  <c r="I32" i="3"/>
  <c r="G76" i="3"/>
  <c r="H76" i="3"/>
  <c r="I76" i="3"/>
  <c r="G120" i="3"/>
  <c r="H120" i="3"/>
  <c r="I120" i="3"/>
  <c r="G160" i="3"/>
  <c r="H160" i="3"/>
  <c r="I160" i="3"/>
  <c r="G15" i="3"/>
  <c r="H15" i="3"/>
  <c r="I15" i="3"/>
  <c r="G79" i="3"/>
  <c r="H79" i="3"/>
  <c r="I79" i="3"/>
  <c r="G123" i="3"/>
  <c r="H123" i="3"/>
  <c r="I123" i="3"/>
  <c r="G93" i="3"/>
  <c r="H93" i="3"/>
  <c r="I93" i="3"/>
  <c r="G25" i="3"/>
  <c r="H25" i="3"/>
  <c r="I25" i="3"/>
  <c r="J63" i="3"/>
  <c r="J88" i="3"/>
  <c r="J134" i="3"/>
  <c r="J69" i="3"/>
  <c r="J160" i="3"/>
  <c r="J186" i="3"/>
  <c r="J138" i="3"/>
  <c r="J78" i="3"/>
  <c r="J108" i="3"/>
  <c r="J171" i="3"/>
  <c r="J99" i="3"/>
  <c r="G153" i="3"/>
  <c r="H153" i="3"/>
  <c r="I153" i="3"/>
  <c r="J151" i="3"/>
  <c r="J27" i="3"/>
  <c r="J174" i="3"/>
  <c r="G161" i="3"/>
  <c r="H161" i="3"/>
  <c r="I161" i="3"/>
  <c r="J131" i="3"/>
  <c r="J14" i="3"/>
  <c r="G81" i="3"/>
  <c r="H81" i="3"/>
  <c r="I81" i="3"/>
  <c r="G137" i="3"/>
  <c r="H137" i="3"/>
  <c r="I137" i="3"/>
  <c r="G125" i="3"/>
  <c r="H125" i="3"/>
  <c r="I125" i="3"/>
  <c r="G83" i="3"/>
  <c r="H83" i="3"/>
  <c r="I83" i="3"/>
  <c r="G188" i="3"/>
  <c r="H188" i="3"/>
  <c r="I188" i="3"/>
  <c r="G104" i="3"/>
  <c r="H104" i="3"/>
  <c r="I104" i="3"/>
  <c r="G16" i="3"/>
  <c r="H16" i="3"/>
  <c r="I16" i="3"/>
  <c r="G102" i="3"/>
  <c r="H102" i="3"/>
  <c r="I102" i="3"/>
  <c r="J130" i="3"/>
  <c r="J13" i="3"/>
  <c r="J83" i="3"/>
  <c r="J185" i="3"/>
  <c r="J82" i="3"/>
  <c r="J112" i="3"/>
  <c r="J191" i="3"/>
  <c r="J55" i="3"/>
  <c r="J20" i="3"/>
  <c r="J65" i="3"/>
  <c r="J156" i="3"/>
  <c r="J165" i="3"/>
  <c r="J109" i="3"/>
  <c r="J111" i="3"/>
  <c r="J176" i="3"/>
  <c r="G151" i="3"/>
  <c r="H151" i="3"/>
  <c r="I151" i="3"/>
  <c r="J153" i="3"/>
  <c r="J33" i="3"/>
  <c r="G21" i="3"/>
  <c r="H21" i="3"/>
  <c r="I21" i="3"/>
  <c r="J188" i="3"/>
  <c r="J7" i="3"/>
  <c r="G179" i="3"/>
  <c r="H179" i="3"/>
  <c r="I179" i="3"/>
  <c r="G41" i="3"/>
  <c r="H41" i="3"/>
  <c r="I41" i="3"/>
  <c r="G127" i="3"/>
  <c r="H127" i="3"/>
  <c r="I127" i="3"/>
  <c r="G43" i="3"/>
  <c r="H43" i="3"/>
  <c r="I43" i="3"/>
  <c r="G144" i="3"/>
  <c r="H144" i="3"/>
  <c r="I144" i="3"/>
  <c r="G60" i="3"/>
  <c r="H60" i="3"/>
  <c r="I60" i="3"/>
  <c r="G166" i="3"/>
  <c r="H166" i="3"/>
  <c r="I166" i="3"/>
  <c r="G38" i="3"/>
  <c r="H38" i="3"/>
  <c r="I38" i="3"/>
  <c r="G175" i="3"/>
  <c r="H175" i="3"/>
  <c r="I175" i="3"/>
  <c r="G171" i="3"/>
  <c r="H171" i="3"/>
  <c r="I171" i="3"/>
  <c r="G173" i="3"/>
  <c r="H173" i="3"/>
  <c r="I173" i="3"/>
  <c r="G107" i="3"/>
  <c r="H107" i="3"/>
  <c r="I107" i="3"/>
  <c r="G19" i="3"/>
  <c r="H19" i="3"/>
  <c r="I19" i="3"/>
  <c r="G124" i="3"/>
  <c r="H124" i="3"/>
  <c r="I124" i="3"/>
  <c r="G40" i="3"/>
  <c r="H40" i="3"/>
  <c r="I40" i="3"/>
  <c r="G134" i="3"/>
  <c r="H134" i="3"/>
  <c r="I134" i="3"/>
  <c r="J173" i="3"/>
  <c r="J141" i="3"/>
  <c r="J105" i="3"/>
  <c r="J87" i="3"/>
  <c r="J36" i="3"/>
  <c r="J96" i="3"/>
  <c r="J142" i="3"/>
  <c r="J42" i="3"/>
  <c r="J77" i="3"/>
  <c r="J53" i="3"/>
  <c r="J21" i="3"/>
  <c r="J154" i="3"/>
  <c r="J86" i="3"/>
  <c r="J124" i="3"/>
  <c r="J195" i="3"/>
  <c r="J126" i="3"/>
  <c r="G101" i="3"/>
  <c r="H101" i="3"/>
  <c r="I101" i="3"/>
  <c r="J159" i="3"/>
  <c r="J19" i="3"/>
  <c r="J121" i="3"/>
  <c r="J192" i="3"/>
  <c r="G145" i="3"/>
  <c r="H145" i="3"/>
  <c r="I145" i="3"/>
  <c r="J147" i="3"/>
  <c r="J39" i="3"/>
  <c r="G49" i="3"/>
  <c r="H49" i="3"/>
  <c r="I49" i="3"/>
  <c r="G105" i="3"/>
  <c r="H105" i="3"/>
  <c r="I105" i="3"/>
  <c r="G29" i="3"/>
  <c r="H29" i="3"/>
  <c r="I29" i="3"/>
  <c r="G63" i="3"/>
  <c r="H63" i="3"/>
  <c r="I63" i="3"/>
  <c r="G168" i="3"/>
  <c r="H168" i="3"/>
  <c r="I168" i="3"/>
  <c r="G80" i="3"/>
  <c r="H80" i="3"/>
  <c r="I80" i="3"/>
  <c r="G186" i="3"/>
  <c r="H186" i="3"/>
  <c r="I186" i="3"/>
  <c r="G70" i="3"/>
  <c r="H70" i="3"/>
  <c r="I70" i="3"/>
  <c r="E25" i="5"/>
  <c r="E24" i="5"/>
  <c r="I197" i="3"/>
  <c r="H197" i="3"/>
  <c r="F6" i="4"/>
  <c r="G6" i="4"/>
  <c r="H6" i="4"/>
  <c r="F22" i="4"/>
  <c r="G22" i="4"/>
  <c r="H22" i="4"/>
  <c r="F38" i="4"/>
  <c r="G38" i="4"/>
  <c r="H38" i="4"/>
  <c r="F54" i="4"/>
  <c r="G54" i="4"/>
  <c r="H54" i="4"/>
  <c r="F70" i="4"/>
  <c r="G70" i="4"/>
  <c r="H70" i="4"/>
  <c r="F86" i="4"/>
  <c r="G86" i="4"/>
  <c r="H86" i="4"/>
  <c r="F20" i="4"/>
  <c r="G20" i="4"/>
  <c r="H20" i="4"/>
  <c r="F36" i="4"/>
  <c r="G36" i="4"/>
  <c r="H36" i="4"/>
  <c r="F52" i="4"/>
  <c r="G52" i="4"/>
  <c r="H52" i="4"/>
  <c r="F68" i="4"/>
  <c r="G68" i="4"/>
  <c r="H68" i="4"/>
  <c r="F84" i="4"/>
  <c r="G84" i="4"/>
  <c r="H84" i="4"/>
  <c r="F31" i="4"/>
  <c r="G31" i="4"/>
  <c r="H31" i="4"/>
  <c r="F63" i="4"/>
  <c r="G63" i="4"/>
  <c r="H63" i="4"/>
  <c r="F92" i="4"/>
  <c r="G92" i="4"/>
  <c r="H92" i="4"/>
  <c r="F19" i="4"/>
  <c r="G19" i="4"/>
  <c r="H19" i="4"/>
  <c r="F51" i="4"/>
  <c r="G51" i="4"/>
  <c r="H51" i="4"/>
  <c r="F83" i="4"/>
  <c r="G83" i="4"/>
  <c r="H83" i="4"/>
  <c r="F9" i="4"/>
  <c r="G9" i="4"/>
  <c r="H9" i="4"/>
  <c r="F41" i="4"/>
  <c r="G41" i="4"/>
  <c r="H41" i="4"/>
  <c r="F73" i="4"/>
  <c r="G73" i="4"/>
  <c r="H73" i="4"/>
  <c r="F97" i="4"/>
  <c r="G97" i="4"/>
  <c r="H97" i="4"/>
  <c r="F99" i="4"/>
  <c r="G99" i="4"/>
  <c r="H99" i="4"/>
  <c r="F13" i="4"/>
  <c r="G13" i="4"/>
  <c r="H13" i="4"/>
  <c r="F45" i="4"/>
  <c r="G45" i="4"/>
  <c r="H45" i="4"/>
  <c r="I83" i="4"/>
  <c r="I19" i="4"/>
  <c r="I51" i="4"/>
  <c r="I80" i="4"/>
  <c r="I96" i="4"/>
  <c r="I16" i="4"/>
  <c r="I32" i="4"/>
  <c r="I48" i="4"/>
  <c r="I64" i="4"/>
  <c r="I81" i="4"/>
  <c r="I21" i="4"/>
  <c r="I53" i="4"/>
  <c r="I78" i="4"/>
  <c r="I94" i="4"/>
  <c r="I14" i="4"/>
  <c r="I30" i="4"/>
  <c r="I46" i="4"/>
  <c r="I62" i="4"/>
  <c r="I79" i="4"/>
  <c r="I15" i="4"/>
  <c r="I47" i="4"/>
  <c r="I85" i="4"/>
  <c r="I17" i="4"/>
  <c r="I49" i="4"/>
  <c r="F14" i="4"/>
  <c r="G14" i="4"/>
  <c r="H14" i="4"/>
  <c r="F34" i="4"/>
  <c r="G34" i="4"/>
  <c r="H34" i="4"/>
  <c r="F58" i="4"/>
  <c r="G58" i="4"/>
  <c r="H58" i="4"/>
  <c r="F78" i="4"/>
  <c r="G78" i="4"/>
  <c r="H78" i="4"/>
  <c r="F16" i="4"/>
  <c r="G16" i="4"/>
  <c r="H16" i="4"/>
  <c r="F40" i="4"/>
  <c r="G40" i="4"/>
  <c r="H40" i="4"/>
  <c r="F60" i="4"/>
  <c r="G60" i="4"/>
  <c r="H60" i="4"/>
  <c r="F80" i="4"/>
  <c r="G80" i="4"/>
  <c r="H80" i="4"/>
  <c r="F39" i="4"/>
  <c r="G39" i="4"/>
  <c r="H39" i="4"/>
  <c r="F79" i="4"/>
  <c r="G79" i="4"/>
  <c r="H79" i="4"/>
  <c r="F11" i="4"/>
  <c r="G11" i="4"/>
  <c r="H11" i="4"/>
  <c r="F59" i="4"/>
  <c r="G59" i="4"/>
  <c r="H59" i="4"/>
  <c r="F94" i="4"/>
  <c r="G94" i="4"/>
  <c r="H94" i="4"/>
  <c r="F33" i="4"/>
  <c r="G33" i="4"/>
  <c r="H33" i="4"/>
  <c r="F81" i="4"/>
  <c r="G81" i="4"/>
  <c r="H81" i="4"/>
  <c r="F37" i="4"/>
  <c r="G37" i="4"/>
  <c r="H37" i="4"/>
  <c r="F95" i="4"/>
  <c r="G95" i="4"/>
  <c r="H95" i="4"/>
  <c r="F87" i="4"/>
  <c r="G87" i="4"/>
  <c r="H87" i="4"/>
  <c r="I99" i="4"/>
  <c r="I43" i="4"/>
  <c r="I84" i="4"/>
  <c r="I8" i="4"/>
  <c r="I28" i="4"/>
  <c r="I52" i="4"/>
  <c r="I72" i="4"/>
  <c r="I13" i="4"/>
  <c r="I61" i="4"/>
  <c r="I86" i="4"/>
  <c r="I10" i="4"/>
  <c r="I34" i="4"/>
  <c r="I54" i="4"/>
  <c r="I74" i="4"/>
  <c r="I23" i="4"/>
  <c r="I63" i="4"/>
  <c r="I9" i="4"/>
  <c r="I57" i="4"/>
  <c r="F18" i="4"/>
  <c r="G18" i="4"/>
  <c r="H18" i="4"/>
  <c r="F42" i="4"/>
  <c r="G42" i="4"/>
  <c r="H42" i="4"/>
  <c r="F62" i="4"/>
  <c r="G62" i="4"/>
  <c r="H62" i="4"/>
  <c r="F82" i="4"/>
  <c r="G82" i="4"/>
  <c r="H82" i="4"/>
  <c r="F24" i="4"/>
  <c r="G24" i="4"/>
  <c r="H24" i="4"/>
  <c r="F44" i="4"/>
  <c r="G44" i="4"/>
  <c r="H44" i="4"/>
  <c r="F64" i="4"/>
  <c r="G64" i="4"/>
  <c r="H64" i="4"/>
  <c r="F7" i="4"/>
  <c r="G7" i="4"/>
  <c r="H7" i="4"/>
  <c r="F47" i="4"/>
  <c r="G47" i="4"/>
  <c r="H47" i="4"/>
  <c r="F88" i="4"/>
  <c r="G88" i="4"/>
  <c r="H88" i="4"/>
  <c r="F27" i="4"/>
  <c r="G27" i="4"/>
  <c r="H27" i="4"/>
  <c r="F67" i="4"/>
  <c r="G67" i="4"/>
  <c r="H67" i="4"/>
  <c r="F98" i="4"/>
  <c r="G98" i="4"/>
  <c r="H98" i="4"/>
  <c r="F49" i="4"/>
  <c r="G49" i="4"/>
  <c r="H49" i="4"/>
  <c r="F89" i="4"/>
  <c r="G89" i="4"/>
  <c r="H89" i="4"/>
  <c r="F69" i="4"/>
  <c r="G69" i="4"/>
  <c r="H69" i="4"/>
  <c r="F77" i="4"/>
  <c r="G77" i="4"/>
  <c r="H77" i="4"/>
  <c r="F53" i="4"/>
  <c r="G53" i="4"/>
  <c r="H53" i="4"/>
  <c r="I11" i="4"/>
  <c r="I59" i="4"/>
  <c r="I88" i="4"/>
  <c r="I12" i="4"/>
  <c r="I36" i="4"/>
  <c r="I56" i="4"/>
  <c r="I76" i="4"/>
  <c r="I29" i="4"/>
  <c r="I69" i="4"/>
  <c r="I90" i="4"/>
  <c r="I18" i="4"/>
  <c r="I38" i="4"/>
  <c r="I58" i="4"/>
  <c r="I91" i="4"/>
  <c r="I31" i="4"/>
  <c r="I71" i="4"/>
  <c r="I25" i="4"/>
  <c r="I65" i="4"/>
  <c r="F26" i="4"/>
  <c r="G26" i="4"/>
  <c r="H26" i="4"/>
  <c r="F46" i="4"/>
  <c r="G46" i="4"/>
  <c r="H46" i="4"/>
  <c r="F66" i="4"/>
  <c r="G66" i="4"/>
  <c r="H66" i="4"/>
  <c r="F8" i="4"/>
  <c r="G8" i="4"/>
  <c r="H8" i="4"/>
  <c r="F28" i="4"/>
  <c r="G28" i="4"/>
  <c r="H28" i="4"/>
  <c r="F48" i="4"/>
  <c r="G48" i="4"/>
  <c r="H48" i="4"/>
  <c r="F72" i="4"/>
  <c r="G72" i="4"/>
  <c r="H72" i="4"/>
  <c r="F15" i="4"/>
  <c r="G15" i="4"/>
  <c r="H15" i="4"/>
  <c r="F55" i="4"/>
  <c r="G55" i="4"/>
  <c r="H55" i="4"/>
  <c r="F96" i="4"/>
  <c r="G96" i="4"/>
  <c r="H96" i="4"/>
  <c r="F35" i="4"/>
  <c r="G35" i="4"/>
  <c r="H35" i="4"/>
  <c r="F75" i="4"/>
  <c r="G75" i="4"/>
  <c r="H75" i="4"/>
  <c r="F17" i="4"/>
  <c r="G17" i="4"/>
  <c r="H17" i="4"/>
  <c r="F57" i="4"/>
  <c r="G57" i="4"/>
  <c r="H57" i="4"/>
  <c r="F93" i="4"/>
  <c r="G93" i="4"/>
  <c r="H93" i="4"/>
  <c r="F29" i="4"/>
  <c r="G29" i="4"/>
  <c r="H29" i="4"/>
  <c r="F21" i="4"/>
  <c r="G21" i="4"/>
  <c r="H21" i="4"/>
  <c r="F91" i="4"/>
  <c r="G91" i="4"/>
  <c r="H91" i="4"/>
  <c r="I27" i="4"/>
  <c r="I67" i="4"/>
  <c r="I92" i="4"/>
  <c r="I20" i="4"/>
  <c r="I40" i="4"/>
  <c r="I60" i="4"/>
  <c r="I93" i="4"/>
  <c r="I37" i="4"/>
  <c r="I77" i="4"/>
  <c r="I98" i="4"/>
  <c r="I22" i="4"/>
  <c r="I42" i="4"/>
  <c r="I66" i="4"/>
  <c r="I95" i="4"/>
  <c r="I39" i="4"/>
  <c r="I89" i="4"/>
  <c r="I33" i="4"/>
  <c r="I73" i="4"/>
  <c r="F50" i="4"/>
  <c r="G50" i="4"/>
  <c r="H50" i="4"/>
  <c r="F56" i="4"/>
  <c r="G56" i="4"/>
  <c r="H56" i="4"/>
  <c r="F100" i="4"/>
  <c r="G100" i="4"/>
  <c r="H100" i="4"/>
  <c r="F65" i="4"/>
  <c r="G65" i="4"/>
  <c r="H65" i="4"/>
  <c r="I87" i="4"/>
  <c r="I24" i="4"/>
  <c r="I45" i="4"/>
  <c r="I50" i="4"/>
  <c r="I97" i="4"/>
  <c r="F74" i="4"/>
  <c r="G74" i="4"/>
  <c r="H74" i="4"/>
  <c r="F76" i="4"/>
  <c r="G76" i="4"/>
  <c r="H76" i="4"/>
  <c r="F43" i="4"/>
  <c r="G43" i="4"/>
  <c r="H43" i="4"/>
  <c r="F5" i="4"/>
  <c r="G5" i="4"/>
  <c r="I35" i="4"/>
  <c r="I44" i="4"/>
  <c r="I82" i="4"/>
  <c r="I70" i="4"/>
  <c r="I41" i="4"/>
  <c r="F30" i="4"/>
  <c r="G30" i="4"/>
  <c r="H30" i="4"/>
  <c r="F71" i="4"/>
  <c r="G71" i="4"/>
  <c r="H71" i="4"/>
  <c r="F85" i="4"/>
  <c r="G85" i="4"/>
  <c r="H85" i="4"/>
  <c r="I5" i="4"/>
  <c r="I55" i="4"/>
  <c r="F10" i="4"/>
  <c r="G10" i="4"/>
  <c r="H10" i="4"/>
  <c r="F12" i="4"/>
  <c r="G12" i="4"/>
  <c r="H12" i="4"/>
  <c r="F23" i="4"/>
  <c r="G23" i="4"/>
  <c r="H23" i="4"/>
  <c r="F90" i="4"/>
  <c r="G90" i="4"/>
  <c r="H90" i="4"/>
  <c r="F61" i="4"/>
  <c r="G61" i="4"/>
  <c r="H61" i="4"/>
  <c r="I75" i="4"/>
  <c r="I68" i="4"/>
  <c r="I6" i="4"/>
  <c r="I7" i="4"/>
  <c r="F32" i="4"/>
  <c r="G32" i="4"/>
  <c r="H32" i="4"/>
  <c r="F25" i="4"/>
  <c r="G25" i="4"/>
  <c r="H25" i="4"/>
  <c r="I100" i="4"/>
  <c r="I26" i="4"/>
  <c r="J11" i="4"/>
  <c r="J25" i="4"/>
  <c r="J24" i="4"/>
  <c r="J66" i="4"/>
  <c r="J83" i="4"/>
  <c r="J50" i="4"/>
  <c r="J9" i="4"/>
  <c r="J18" i="4"/>
  <c r="J54" i="4"/>
  <c r="J91" i="4"/>
  <c r="J40" i="4"/>
  <c r="J82" i="4"/>
  <c r="J57" i="4"/>
  <c r="J58" i="4"/>
  <c r="J79" i="4"/>
  <c r="J69" i="4"/>
  <c r="J46" i="4"/>
  <c r="J65" i="4"/>
  <c r="J85" i="4"/>
  <c r="J42" i="4"/>
  <c r="J90" i="4"/>
  <c r="J53" i="4"/>
  <c r="J14" i="4"/>
  <c r="J19" i="4"/>
  <c r="J75" i="4"/>
  <c r="M27" i="3"/>
  <c r="M24" i="3"/>
  <c r="M193" i="3"/>
  <c r="M51" i="3"/>
  <c r="M138" i="3"/>
  <c r="M106" i="3"/>
  <c r="M74" i="3"/>
  <c r="M186" i="3"/>
  <c r="M149" i="3"/>
  <c r="M117" i="3"/>
  <c r="M85" i="3"/>
  <c r="J71" i="4"/>
  <c r="J12" i="4"/>
  <c r="J60" i="4"/>
  <c r="J72" i="4"/>
  <c r="J88" i="4"/>
  <c r="J95" i="4"/>
  <c r="J39" i="4"/>
  <c r="J67" i="4"/>
  <c r="J44" i="4"/>
  <c r="J63" i="4"/>
  <c r="J32" i="4"/>
  <c r="J51" i="4"/>
  <c r="J28" i="4"/>
  <c r="J74" i="4"/>
  <c r="J5" i="4"/>
  <c r="J92" i="4"/>
  <c r="J59" i="4"/>
  <c r="J43" i="4"/>
  <c r="M11" i="3"/>
  <c r="M8" i="3"/>
  <c r="M173" i="3"/>
  <c r="M154" i="3"/>
  <c r="M114" i="3"/>
  <c r="M66" i="3"/>
  <c r="M165" i="3"/>
  <c r="M125" i="3"/>
  <c r="M77" i="3"/>
  <c r="M21" i="3"/>
  <c r="M12" i="3"/>
  <c r="M45" i="3"/>
  <c r="M144" i="3"/>
  <c r="M112" i="3"/>
  <c r="M80" i="3"/>
  <c r="M180" i="3"/>
  <c r="M155" i="3"/>
  <c r="M123" i="3"/>
  <c r="M91" i="3"/>
  <c r="M59" i="3"/>
  <c r="M31" i="3"/>
  <c r="M32" i="3"/>
  <c r="M14" i="3"/>
  <c r="M169" i="3"/>
  <c r="M166" i="3"/>
  <c r="M134" i="3"/>
  <c r="M102" i="3"/>
  <c r="M70" i="3"/>
  <c r="M190" i="3"/>
  <c r="M145" i="3"/>
  <c r="M113" i="3"/>
  <c r="M81" i="3"/>
  <c r="M17" i="3"/>
  <c r="M187" i="3"/>
  <c r="M127" i="3"/>
  <c r="M20" i="3"/>
  <c r="M140" i="3"/>
  <c r="M87" i="3"/>
  <c r="M171" i="3"/>
  <c r="M143" i="3"/>
  <c r="M156" i="3"/>
  <c r="M103" i="3"/>
  <c r="J84" i="4"/>
  <c r="J55" i="4"/>
  <c r="J6" i="4"/>
  <c r="J61" i="4"/>
  <c r="J78" i="4"/>
  <c r="J33" i="4"/>
  <c r="J87" i="4"/>
  <c r="J68" i="4"/>
  <c r="J81" i="4"/>
  <c r="J31" i="4"/>
  <c r="J37" i="4"/>
  <c r="J22" i="4"/>
  <c r="J52" i="4"/>
  <c r="J10" i="4"/>
  <c r="J48" i="4"/>
  <c r="J62" i="4"/>
  <c r="J93" i="4"/>
  <c r="M19" i="3"/>
  <c r="M40" i="3"/>
  <c r="M22" i="3"/>
  <c r="M181" i="3"/>
  <c r="M146" i="3"/>
  <c r="M98" i="3"/>
  <c r="M58" i="3"/>
  <c r="M170" i="3"/>
  <c r="M157" i="3"/>
  <c r="M109" i="3"/>
  <c r="M69" i="3"/>
  <c r="M29" i="3"/>
  <c r="M28" i="3"/>
  <c r="M10" i="3"/>
  <c r="M191" i="3"/>
  <c r="M53" i="3"/>
  <c r="M136" i="3"/>
  <c r="M104" i="3"/>
  <c r="M72" i="3"/>
  <c r="M188" i="3"/>
  <c r="M147" i="3"/>
  <c r="J41" i="4"/>
  <c r="J13" i="4"/>
  <c r="J98" i="4"/>
  <c r="J17" i="4"/>
  <c r="J36" i="4"/>
  <c r="J56" i="4"/>
  <c r="J76" i="4"/>
  <c r="J45" i="4"/>
  <c r="J7" i="4"/>
  <c r="J96" i="4"/>
  <c r="J94" i="4"/>
  <c r="J80" i="4"/>
  <c r="J35" i="4"/>
  <c r="J49" i="4"/>
  <c r="J47" i="4"/>
  <c r="J16" i="4"/>
  <c r="J27" i="4"/>
  <c r="J70" i="4"/>
  <c r="M35" i="3"/>
  <c r="M38" i="3"/>
  <c r="M189" i="3"/>
  <c r="M130" i="3"/>
  <c r="M90" i="3"/>
  <c r="M178" i="3"/>
  <c r="M141" i="3"/>
  <c r="M101" i="3"/>
  <c r="M61" i="3"/>
  <c r="M37" i="3"/>
  <c r="M44" i="3"/>
  <c r="M26" i="3"/>
  <c r="M175" i="3"/>
  <c r="M160" i="3"/>
  <c r="M128" i="3"/>
  <c r="M96" i="3"/>
  <c r="M64" i="3"/>
  <c r="M194" i="3"/>
  <c r="M50" i="3"/>
  <c r="M139" i="3"/>
  <c r="M107" i="3"/>
  <c r="M75" i="3"/>
  <c r="M15" i="3"/>
  <c r="M185" i="3"/>
  <c r="M150" i="3"/>
  <c r="M118" i="3"/>
  <c r="M86" i="3"/>
  <c r="M54" i="3"/>
  <c r="M174" i="3"/>
  <c r="M161" i="3"/>
  <c r="M129" i="3"/>
  <c r="J77" i="4"/>
  <c r="J34" i="4"/>
  <c r="J64" i="4"/>
  <c r="J15" i="4"/>
  <c r="M162" i="3"/>
  <c r="M93" i="3"/>
  <c r="M152" i="3"/>
  <c r="M131" i="3"/>
  <c r="M67" i="3"/>
  <c r="M177" i="3"/>
  <c r="M126" i="3"/>
  <c r="M62" i="3"/>
  <c r="M182" i="3"/>
  <c r="M121" i="3"/>
  <c r="M73" i="3"/>
  <c r="M84" i="3"/>
  <c r="M159" i="3"/>
  <c r="M76" i="3"/>
  <c r="M151" i="3"/>
  <c r="M36" i="3"/>
  <c r="M79" i="3"/>
  <c r="M34" i="3"/>
  <c r="M92" i="3"/>
  <c r="M167" i="3"/>
  <c r="M63" i="3"/>
  <c r="M100" i="3"/>
  <c r="J23" i="4"/>
  <c r="J97" i="4"/>
  <c r="J100" i="4"/>
  <c r="J21" i="4"/>
  <c r="M122" i="3"/>
  <c r="M13" i="3"/>
  <c r="M42" i="3"/>
  <c r="M120" i="3"/>
  <c r="M115" i="3"/>
  <c r="M7" i="3"/>
  <c r="M16" i="3"/>
  <c r="M30" i="3"/>
  <c r="M47" i="3"/>
  <c r="M110" i="3"/>
  <c r="M52" i="3"/>
  <c r="M105" i="3"/>
  <c r="M65" i="3"/>
  <c r="M95" i="3"/>
  <c r="M195" i="3"/>
  <c r="M119" i="3"/>
  <c r="M132" i="3"/>
  <c r="M9" i="3"/>
  <c r="M60" i="3"/>
  <c r="M135" i="3"/>
  <c r="M172" i="3"/>
  <c r="M23" i="3"/>
  <c r="M158" i="3"/>
  <c r="M153" i="3"/>
  <c r="M97" i="3"/>
  <c r="M57" i="3"/>
  <c r="M25" i="3"/>
  <c r="M49" i="3"/>
  <c r="M55" i="3"/>
  <c r="M68" i="3"/>
  <c r="M41" i="3"/>
  <c r="M179" i="3"/>
  <c r="M71" i="3"/>
  <c r="M46" i="3"/>
  <c r="J99" i="4"/>
  <c r="J26" i="4"/>
  <c r="J89" i="4"/>
  <c r="J38" i="4"/>
  <c r="M133" i="3"/>
  <c r="M183" i="3"/>
  <c r="M163" i="3"/>
  <c r="M142" i="3"/>
  <c r="M192" i="3"/>
  <c r="M89" i="3"/>
  <c r="M116" i="3"/>
  <c r="M108" i="3"/>
  <c r="M33" i="3"/>
  <c r="M124" i="3"/>
  <c r="M111" i="3"/>
  <c r="J8" i="4"/>
  <c r="J20" i="4"/>
  <c r="J86" i="4"/>
  <c r="J73" i="4"/>
  <c r="J30" i="4"/>
  <c r="E40" i="5"/>
  <c r="M82" i="3"/>
  <c r="M48" i="3"/>
  <c r="M88" i="3"/>
  <c r="M99" i="3"/>
  <c r="M94" i="3"/>
  <c r="M148" i="3"/>
  <c r="M18" i="3"/>
  <c r="J29" i="4"/>
  <c r="M43" i="3"/>
  <c r="M56" i="3"/>
  <c r="M83" i="3"/>
  <c r="M39" i="3"/>
  <c r="M78" i="3"/>
  <c r="M137" i="3"/>
  <c r="M176" i="3"/>
  <c r="M184" i="3"/>
  <c r="M168" i="3"/>
  <c r="M164" i="3"/>
  <c r="E14" i="5"/>
  <c r="E15" i="5"/>
  <c r="E16" i="5"/>
  <c r="F31" i="8"/>
  <c r="G107" i="4"/>
  <c r="H5" i="4"/>
  <c r="H107" i="4"/>
  <c r="G4" i="5"/>
  <c r="G5" i="5"/>
  <c r="G6" i="5"/>
  <c r="E32" i="5"/>
  <c r="E30" i="5"/>
  <c r="E31" i="5"/>
  <c r="G25" i="5"/>
  <c r="G24" i="5"/>
  <c r="G40" i="5"/>
  <c r="G31" i="8"/>
</calcChain>
</file>

<file path=xl/sharedStrings.xml><?xml version="1.0" encoding="utf-8"?>
<sst xmlns="http://schemas.openxmlformats.org/spreadsheetml/2006/main" count="325" uniqueCount="167">
  <si>
    <t>SUMS</t>
  </si>
  <si>
    <t>det=</t>
  </si>
  <si>
    <t>(=blank in sample)</t>
  </si>
  <si>
    <t>(=acc in sample)</t>
  </si>
  <si>
    <t>(=donor in sample)</t>
  </si>
  <si>
    <t>unmix</t>
  </si>
  <si>
    <t>e_Don</t>
  </si>
  <si>
    <t>e_acc</t>
  </si>
  <si>
    <t>FRET=</t>
  </si>
  <si>
    <t>Results triple unmixing at donor exc</t>
  </si>
  <si>
    <t>Results dual unmixing at acceptor exc</t>
  </si>
  <si>
    <t>SSQ2</t>
  </si>
  <si>
    <t>degr freedom</t>
  </si>
  <si>
    <t>±</t>
  </si>
  <si>
    <t>SSQ_n</t>
  </si>
  <si>
    <t>Residual</t>
  </si>
  <si>
    <t>Correlation</t>
  </si>
  <si>
    <t>residual</t>
  </si>
  <si>
    <t>exp ID:</t>
  </si>
  <si>
    <t>unmixed sp1</t>
  </si>
  <si>
    <t>unmixed sp2</t>
  </si>
  <si>
    <t>donor</t>
  </si>
  <si>
    <t>acceptor</t>
  </si>
  <si>
    <t>sp1^2</t>
  </si>
  <si>
    <t>sp2^2</t>
  </si>
  <si>
    <t>sp3^2</t>
  </si>
  <si>
    <t>sp1xsp2</t>
  </si>
  <si>
    <t>samplexsp1</t>
  </si>
  <si>
    <t>samplexsp2</t>
  </si>
  <si>
    <t>sample^2</t>
  </si>
  <si>
    <t>wavelength</t>
  </si>
  <si>
    <t>emission</t>
  </si>
  <si>
    <t>Unmixed sp2</t>
  </si>
  <si>
    <t>sums</t>
  </si>
  <si>
    <t>excitation =590</t>
  </si>
  <si>
    <t>SSQ</t>
  </si>
  <si>
    <t>nm</t>
  </si>
  <si>
    <t>sp1 * sp2</t>
  </si>
  <si>
    <t>sp1 * sp3</t>
  </si>
  <si>
    <t>sp2 * sp3</t>
  </si>
  <si>
    <t>sample * sp1</t>
  </si>
  <si>
    <t>sample * sp2</t>
  </si>
  <si>
    <t>sample * sp3</t>
  </si>
  <si>
    <t xml:space="preserve">Exc mCherry (590) </t>
  </si>
  <si>
    <t>blank cells (1)</t>
  </si>
  <si>
    <t>acceptor (mCherry, 2)</t>
  </si>
  <si>
    <t>b1</t>
  </si>
  <si>
    <t>b2</t>
  </si>
  <si>
    <t>Rex=</t>
  </si>
  <si>
    <t>E*fA</t>
  </si>
  <si>
    <t>ref_mcherry</t>
  </si>
  <si>
    <t>QA</t>
  </si>
  <si>
    <t>Rex</t>
  </si>
  <si>
    <t>Qa=</t>
  </si>
  <si>
    <t>QD=</t>
  </si>
  <si>
    <t>mcherry</t>
  </si>
  <si>
    <t>X</t>
  </si>
  <si>
    <t>Y</t>
  </si>
  <si>
    <t>Rex calculation</t>
  </si>
  <si>
    <t>sum</t>
  </si>
  <si>
    <t>unmixed sp3</t>
  </si>
  <si>
    <t>unmixed SE</t>
  </si>
  <si>
    <t>intensity</t>
  </si>
  <si>
    <t xml:space="preserve">blank cells </t>
  </si>
  <si>
    <t>sample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</si>
  <si>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</si>
  <si>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</si>
  <si>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</si>
  <si>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</si>
  <si>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</si>
  <si>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</si>
  <si>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</si>
  <si>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</si>
  <si>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</si>
  <si>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det</t>
  </si>
  <si>
    <t>a-1</t>
  </si>
  <si>
    <t>b-1</t>
  </si>
  <si>
    <t>c-1</t>
  </si>
  <si>
    <t>d-1</t>
  </si>
  <si>
    <t>e-1</t>
  </si>
  <si>
    <t>f-1</t>
  </si>
  <si>
    <t>a1</t>
  </si>
  <si>
    <t>a2</t>
  </si>
  <si>
    <t>a3</t>
  </si>
  <si>
    <t>calc</t>
  </si>
  <si>
    <t>diff</t>
  </si>
  <si>
    <t>sp1</t>
  </si>
  <si>
    <t>sp2</t>
  </si>
  <si>
    <t>mCherry ref</t>
  </si>
  <si>
    <t>sp3</t>
  </si>
  <si>
    <t>blank</t>
  </si>
  <si>
    <r>
      <t>ref_</t>
    </r>
    <r>
      <rPr>
        <sz val="10"/>
        <rFont val="Arial"/>
        <family val="2"/>
      </rPr>
      <t>neongreen</t>
    </r>
  </si>
  <si>
    <r>
      <rPr>
        <sz val="10"/>
        <rFont val="Arial"/>
        <family val="2"/>
      </rPr>
      <t>nGreen</t>
    </r>
    <r>
      <rPr>
        <sz val="10"/>
        <rFont val="Arial"/>
        <family val="2"/>
      </rPr>
      <t xml:space="preserve"> ref</t>
    </r>
  </si>
  <si>
    <r>
      <t>Rex*</t>
    </r>
    <r>
      <rPr>
        <sz val="10"/>
        <rFont val="Arial"/>
        <family val="2"/>
      </rPr>
      <t>nGr</t>
    </r>
    <r>
      <rPr>
        <sz val="10"/>
        <rFont val="Arial"/>
        <family val="2"/>
      </rPr>
      <t>*mch</t>
    </r>
  </si>
  <si>
    <r>
      <rPr>
        <sz val="10"/>
        <rFont val="Arial"/>
        <family val="2"/>
      </rPr>
      <t>nGr</t>
    </r>
    <r>
      <rPr>
        <sz val="10"/>
        <rFont val="Arial"/>
        <family val="2"/>
      </rPr>
      <t>*mCh</t>
    </r>
  </si>
  <si>
    <t>Exc (504)</t>
  </si>
  <si>
    <t>01 504:512-700</t>
  </si>
  <si>
    <t>02 590:605-700</t>
  </si>
  <si>
    <t>02 504:512-700</t>
  </si>
  <si>
    <t>03 590:605-700</t>
  </si>
  <si>
    <t>03 504:512-700</t>
  </si>
  <si>
    <t>Exc NG (504)</t>
  </si>
  <si>
    <t>donor (NG, 3)</t>
  </si>
  <si>
    <t>01 590:605-700</t>
  </si>
  <si>
    <t>04 590:605-700</t>
  </si>
  <si>
    <t>04 504:512-700</t>
  </si>
  <si>
    <t>PBS 590:605-700</t>
  </si>
  <si>
    <t>PBS 504:512-700</t>
  </si>
  <si>
    <t>Sample</t>
  </si>
  <si>
    <t>(Weighted average)</t>
  </si>
  <si>
    <t>Interaction</t>
  </si>
  <si>
    <t>Plasmid1</t>
  </si>
  <si>
    <t>Plasmid 2</t>
  </si>
  <si>
    <t>Background Ref</t>
  </si>
  <si>
    <t>Donor Ref</t>
  </si>
  <si>
    <t>Positive control</t>
  </si>
  <si>
    <t>Acceptor Ref</t>
  </si>
  <si>
    <t>Negative Control</t>
  </si>
  <si>
    <t>mNG</t>
  </si>
  <si>
    <t>PBS</t>
  </si>
  <si>
    <t>Acceptor Reference</t>
  </si>
  <si>
    <t>Donor Reference</t>
  </si>
  <si>
    <t>Tandem positive control</t>
  </si>
  <si>
    <t>Instructions for using the Fluorometer mNG-mCh data unmixing sheet</t>
  </si>
  <si>
    <t>Copy paste your spectral emission data for the donor and acceptor</t>
  </si>
  <si>
    <t>1. Raw Data</t>
  </si>
  <si>
    <t>2. Minus PBS</t>
  </si>
  <si>
    <t>Make sure the PBS emission measurement data are substracted from all reference,</t>
  </si>
  <si>
    <t>and sample data</t>
  </si>
  <si>
    <t>3. Data</t>
  </si>
  <si>
    <t>Copy paste the reference sample data (as value) to the indicated spaces in the sheet.</t>
  </si>
  <si>
    <t>The sheet will substract the cellular background from the acceptor and donor measurements</t>
  </si>
  <si>
    <t>Blank cells</t>
  </si>
  <si>
    <t>3. data</t>
  </si>
  <si>
    <t>Copy paste the sample data (as value) to the indicated space in the sheet</t>
  </si>
  <si>
    <t>Below the reference spectra will be plotted in a graph, Inspect them for obvious defects.</t>
  </si>
  <si>
    <t xml:space="preserve">Using the provided reference data the sample spectra will be unmixed and the </t>
  </si>
  <si>
    <t>Sample data</t>
  </si>
  <si>
    <t>4. Results</t>
  </si>
  <si>
    <t>fraction of sensitized emission will be calculated in in this sheet and Exc 504 and Exc 590*.</t>
  </si>
  <si>
    <t>The sheet will have plotted the unmixed spectral data composed of the:</t>
  </si>
  <si>
    <t>Calculated spectrum</t>
  </si>
  <si>
    <t>Measured spectrum</t>
  </si>
  <si>
    <t>Donor only spectrum</t>
  </si>
  <si>
    <t>Acceptor only spectrum</t>
  </si>
  <si>
    <t>Sensitized emission spectrum</t>
  </si>
  <si>
    <t>The plotted unmixing differences give a sense of the quality of measurements and unmixing</t>
  </si>
  <si>
    <t>The ideal experiment will give an unmixing difference of 0.</t>
  </si>
  <si>
    <t>Samples showing large variations should be considered to be rejected.</t>
  </si>
  <si>
    <t>At the bottom of the sheet and in the next sheet the calculated EfA values are presented</t>
  </si>
  <si>
    <t>*For a detailed decription of the used calculations see Alexeeva et al 2010 supplementary information.</t>
  </si>
  <si>
    <t>Donor Spectrum**</t>
  </si>
  <si>
    <t>Acceptor Spectrum**</t>
  </si>
  <si>
    <t>**The individual inmixing data points can be found in sheets Exc 504 and Exc 590</t>
  </si>
  <si>
    <t>5. Summary</t>
  </si>
  <si>
    <t>Copy paste the EfA values in the summary of measured samples</t>
  </si>
  <si>
    <t>Repeat the steps 3-5 with new sample data</t>
  </si>
  <si>
    <t>pTHV037</t>
  </si>
  <si>
    <t>pSAV057</t>
  </si>
  <si>
    <t>pGV030</t>
  </si>
  <si>
    <t>pNM003</t>
  </si>
  <si>
    <t>pNM004</t>
  </si>
  <si>
    <t>Blank Cells Reference</t>
  </si>
  <si>
    <t>05 590:605-700</t>
  </si>
  <si>
    <t>05 504:512-700</t>
  </si>
  <si>
    <t>IM-OM negative control</t>
  </si>
  <si>
    <t>Acceptor 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</si>
</sst>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0.0"/>
  </numFmts>
  <fonts count="26" x14ac:knownFonts="1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0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b/>
      <i/>
      <u/>
      <sz val="10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65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</cellStyleXfs>
  <cellXfs count="147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" fontId="7" fillId="0" borderId="0" xfId="0" applyNumberFormat="1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5" xfId="0" applyFont="1" applyBorder="1"/>
    <xf numFmtId="0" fontId="6" fillId="0" borderId="0" xfId="0" applyFont="1" applyBorder="1"/>
    <xf numFmtId="0" fontId="7" fillId="0" borderId="0" xfId="0" applyFont="1" applyFill="1" applyBorder="1"/>
    <xf numFmtId="1" fontId="7" fillId="0" borderId="0" xfId="0" applyNumberFormat="1" applyFont="1" applyBorder="1"/>
    <xf numFmtId="0" fontId="7" fillId="0" borderId="8" xfId="0" applyFont="1" applyBorder="1"/>
    <xf numFmtId="0" fontId="7" fillId="0" borderId="7" xfId="0" applyFont="1" applyBorder="1"/>
    <xf numFmtId="1" fontId="7" fillId="0" borderId="7" xfId="0" applyNumberFormat="1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1" fontId="7" fillId="0" borderId="11" xfId="0" applyNumberFormat="1" applyFont="1" applyBorder="1"/>
    <xf numFmtId="0" fontId="7" fillId="0" borderId="12" xfId="0" applyFont="1" applyBorder="1"/>
    <xf numFmtId="0" fontId="4" fillId="0" borderId="0" xfId="0" applyFont="1"/>
    <xf numFmtId="0" fontId="4" fillId="0" borderId="0" xfId="0" applyFont="1" applyBorder="1"/>
    <xf numFmtId="165" fontId="4" fillId="0" borderId="0" xfId="0" applyNumberFormat="1" applyFont="1" applyFill="1" applyBorder="1"/>
    <xf numFmtId="0" fontId="4" fillId="0" borderId="0" xfId="0" applyFont="1" applyFill="1" applyBorder="1"/>
    <xf numFmtId="0" fontId="7" fillId="2" borderId="0" xfId="0" applyFont="1" applyFill="1"/>
    <xf numFmtId="0" fontId="4" fillId="0" borderId="5" xfId="0" applyFont="1" applyBorder="1"/>
    <xf numFmtId="1" fontId="7" fillId="0" borderId="4" xfId="0" applyNumberFormat="1" applyFont="1" applyFill="1" applyBorder="1"/>
    <xf numFmtId="0" fontId="2" fillId="2" borderId="0" xfId="637" applyFill="1"/>
    <xf numFmtId="0" fontId="4" fillId="2" borderId="0" xfId="0" applyFont="1" applyFill="1"/>
    <xf numFmtId="164" fontId="4" fillId="0" borderId="0" xfId="0" applyNumberFormat="1" applyFont="1" applyFill="1" applyBorder="1"/>
    <xf numFmtId="0" fontId="3" fillId="0" borderId="0" xfId="0" applyFont="1" applyFill="1" applyBorder="1"/>
    <xf numFmtId="0" fontId="16" fillId="0" borderId="0" xfId="0" applyFont="1" applyFill="1" applyBorder="1"/>
    <xf numFmtId="0" fontId="4" fillId="0" borderId="0" xfId="0" applyFont="1" applyFill="1" applyBorder="1" applyAlignment="1">
      <alignment horizontal="center"/>
    </xf>
    <xf numFmtId="166" fontId="4" fillId="0" borderId="0" xfId="0" applyNumberFormat="1" applyFont="1"/>
    <xf numFmtId="164" fontId="6" fillId="0" borderId="0" xfId="0" applyNumberFormat="1" applyFont="1" applyFill="1" applyBorder="1"/>
    <xf numFmtId="0" fontId="4" fillId="0" borderId="0" xfId="0" quotePrefix="1" applyFont="1" applyFill="1"/>
    <xf numFmtId="0" fontId="6" fillId="0" borderId="0" xfId="0" applyFont="1" applyFill="1"/>
    <xf numFmtId="0" fontId="4" fillId="0" borderId="0" xfId="0" applyFont="1" applyFill="1"/>
    <xf numFmtId="0" fontId="4" fillId="0" borderId="0" xfId="0" applyNumberFormat="1" applyFont="1" applyFill="1" applyBorder="1"/>
    <xf numFmtId="0" fontId="3" fillId="0" borderId="0" xfId="0" applyFont="1" applyFill="1"/>
    <xf numFmtId="165" fontId="14" fillId="0" borderId="0" xfId="0" applyNumberFormat="1" applyFont="1" applyFill="1" applyAlignment="1">
      <alignment horizontal="right"/>
    </xf>
    <xf numFmtId="165" fontId="15" fillId="0" borderId="0" xfId="0" applyNumberFormat="1" applyFont="1" applyFill="1"/>
    <xf numFmtId="165" fontId="14" fillId="0" borderId="0" xfId="0" applyNumberFormat="1" applyFont="1" applyFill="1"/>
    <xf numFmtId="164" fontId="4" fillId="0" borderId="14" xfId="0" applyNumberFormat="1" applyFont="1" applyFill="1" applyBorder="1"/>
    <xf numFmtId="164" fontId="6" fillId="0" borderId="15" xfId="0" applyNumberFormat="1" applyFont="1" applyFill="1" applyBorder="1"/>
    <xf numFmtId="164" fontId="4" fillId="0" borderId="16" xfId="0" applyNumberFormat="1" applyFont="1" applyFill="1" applyBorder="1"/>
    <xf numFmtId="0" fontId="4" fillId="0" borderId="6" xfId="0" applyFont="1" applyFill="1" applyBorder="1"/>
    <xf numFmtId="164" fontId="6" fillId="0" borderId="6" xfId="0" applyNumberFormat="1" applyFont="1" applyFill="1" applyBorder="1"/>
    <xf numFmtId="164" fontId="4" fillId="0" borderId="13" xfId="0" applyNumberFormat="1" applyFont="1" applyFill="1" applyBorder="1"/>
    <xf numFmtId="0" fontId="4" fillId="0" borderId="2" xfId="0" applyFont="1" applyBorder="1"/>
    <xf numFmtId="0" fontId="6" fillId="0" borderId="1" xfId="0" applyFont="1" applyBorder="1"/>
    <xf numFmtId="0" fontId="7" fillId="0" borderId="0" xfId="0" applyFont="1" applyFill="1"/>
    <xf numFmtId="16" fontId="7" fillId="0" borderId="0" xfId="0" applyNumberFormat="1" applyFont="1" applyFill="1"/>
    <xf numFmtId="0" fontId="0" fillId="0" borderId="0" xfId="0" applyFill="1"/>
    <xf numFmtId="0" fontId="7" fillId="3" borderId="0" xfId="0" applyFont="1" applyFill="1"/>
    <xf numFmtId="0" fontId="4" fillId="3" borderId="0" xfId="0" applyFont="1" applyFill="1"/>
    <xf numFmtId="0" fontId="6" fillId="3" borderId="0" xfId="0" applyFont="1" applyFill="1"/>
    <xf numFmtId="0" fontId="17" fillId="2" borderId="0" xfId="637" applyFont="1" applyFill="1"/>
    <xf numFmtId="0" fontId="17" fillId="4" borderId="0" xfId="637" applyFont="1" applyFill="1"/>
    <xf numFmtId="0" fontId="2" fillId="4" borderId="0" xfId="637" applyFill="1"/>
    <xf numFmtId="0" fontId="4" fillId="4" borderId="0" xfId="0" applyFont="1" applyFill="1"/>
    <xf numFmtId="0" fontId="7" fillId="4" borderId="0" xfId="0" applyFont="1" applyFill="1"/>
    <xf numFmtId="0" fontId="17" fillId="5" borderId="0" xfId="637" applyFont="1" applyFill="1"/>
    <xf numFmtId="0" fontId="2" fillId="5" borderId="0" xfId="637" applyFill="1"/>
    <xf numFmtId="0" fontId="4" fillId="5" borderId="0" xfId="0" applyFont="1" applyFill="1"/>
    <xf numFmtId="0" fontId="7" fillId="5" borderId="0" xfId="0" applyFont="1" applyFill="1"/>
    <xf numFmtId="0" fontId="10" fillId="4" borderId="0" xfId="0" applyFont="1" applyFill="1"/>
    <xf numFmtId="0" fontId="17" fillId="6" borderId="0" xfId="637" applyFont="1" applyFill="1"/>
    <xf numFmtId="0" fontId="2" fillId="6" borderId="0" xfId="637" applyFill="1"/>
    <xf numFmtId="0" fontId="4" fillId="6" borderId="0" xfId="0" applyFont="1" applyFill="1"/>
    <xf numFmtId="0" fontId="7" fillId="6" borderId="0" xfId="0" applyFont="1" applyFill="1"/>
    <xf numFmtId="0" fontId="17" fillId="8" borderId="0" xfId="637" applyFont="1" applyFill="1"/>
    <xf numFmtId="0" fontId="2" fillId="8" borderId="0" xfId="637" applyFill="1"/>
    <xf numFmtId="0" fontId="4" fillId="8" borderId="0" xfId="0" applyFont="1" applyFill="1"/>
    <xf numFmtId="0" fontId="7" fillId="8" borderId="0" xfId="0" applyFont="1" applyFill="1"/>
    <xf numFmtId="0" fontId="0" fillId="5" borderId="0" xfId="0" applyFill="1"/>
    <xf numFmtId="0" fontId="0" fillId="6" borderId="0" xfId="0" applyFill="1"/>
    <xf numFmtId="0" fontId="0" fillId="2" borderId="0" xfId="0" applyFill="1"/>
    <xf numFmtId="0" fontId="0" fillId="8" borderId="0" xfId="0" applyFill="1"/>
    <xf numFmtId="0" fontId="0" fillId="4" borderId="0" xfId="0" applyFill="1"/>
    <xf numFmtId="0" fontId="6" fillId="4" borderId="0" xfId="0" applyFont="1" applyFill="1"/>
    <xf numFmtId="0" fontId="8" fillId="4" borderId="0" xfId="0" applyFont="1" applyFill="1"/>
    <xf numFmtId="0" fontId="6" fillId="8" borderId="0" xfId="0" applyFont="1" applyFill="1"/>
    <xf numFmtId="1" fontId="7" fillId="8" borderId="0" xfId="0" applyNumberFormat="1" applyFont="1" applyFill="1"/>
    <xf numFmtId="0" fontId="6" fillId="2" borderId="0" xfId="0" applyFont="1" applyFill="1"/>
    <xf numFmtId="1" fontId="7" fillId="2" borderId="0" xfId="0" applyNumberFormat="1" applyFont="1" applyFill="1"/>
    <xf numFmtId="0" fontId="6" fillId="0" borderId="4" xfId="0" quotePrefix="1" applyFont="1" applyBorder="1"/>
    <xf numFmtId="0" fontId="4" fillId="0" borderId="4" xfId="0" applyFont="1" applyBorder="1"/>
    <xf numFmtId="0" fontId="8" fillId="0" borderId="4" xfId="0" applyFont="1" applyBorder="1"/>
    <xf numFmtId="0" fontId="8" fillId="0" borderId="0" xfId="0" applyFont="1" applyBorder="1"/>
    <xf numFmtId="0" fontId="8" fillId="0" borderId="5" xfId="0" applyFont="1" applyBorder="1"/>
    <xf numFmtId="1" fontId="8" fillId="0" borderId="0" xfId="0" applyNumberFormat="1" applyFont="1" applyBorder="1"/>
    <xf numFmtId="1" fontId="8" fillId="0" borderId="5" xfId="0" applyNumberFormat="1" applyFont="1" applyBorder="1"/>
    <xf numFmtId="0" fontId="13" fillId="0" borderId="4" xfId="0" applyFont="1" applyBorder="1"/>
    <xf numFmtId="0" fontId="6" fillId="0" borderId="4" xfId="0" applyFont="1" applyBorder="1"/>
    <xf numFmtId="0" fontId="6" fillId="0" borderId="5" xfId="0" applyFont="1" applyBorder="1"/>
    <xf numFmtId="0" fontId="0" fillId="9" borderId="2" xfId="0" applyFill="1" applyBorder="1"/>
    <xf numFmtId="0" fontId="0" fillId="9" borderId="3" xfId="0" applyFill="1" applyBorder="1"/>
    <xf numFmtId="0" fontId="0" fillId="9" borderId="4" xfId="0" applyFill="1" applyBorder="1"/>
    <xf numFmtId="0" fontId="0" fillId="9" borderId="0" xfId="0" applyFill="1" applyBorder="1"/>
    <xf numFmtId="0" fontId="0" fillId="9" borderId="5" xfId="0" applyFill="1" applyBorder="1"/>
    <xf numFmtId="0" fontId="0" fillId="9" borderId="10" xfId="0" applyFill="1" applyBorder="1"/>
    <xf numFmtId="0" fontId="0" fillId="9" borderId="11" xfId="0" applyFill="1" applyBorder="1"/>
    <xf numFmtId="0" fontId="0" fillId="9" borderId="12" xfId="0" applyFill="1" applyBorder="1"/>
    <xf numFmtId="0" fontId="18" fillId="10" borderId="0" xfId="0" applyFont="1" applyFill="1" applyBorder="1"/>
    <xf numFmtId="0" fontId="18" fillId="7" borderId="0" xfId="0" applyFont="1" applyFill="1" applyBorder="1"/>
    <xf numFmtId="0" fontId="18" fillId="2" borderId="0" xfId="0" applyFont="1" applyFill="1" applyBorder="1"/>
    <xf numFmtId="0" fontId="18" fillId="3" borderId="0" xfId="0" applyFont="1" applyFill="1" applyBorder="1"/>
    <xf numFmtId="0" fontId="20" fillId="9" borderId="1" xfId="0" applyFont="1" applyFill="1" applyBorder="1"/>
    <xf numFmtId="0" fontId="19" fillId="9" borderId="2" xfId="0" applyFont="1" applyFill="1" applyBorder="1"/>
    <xf numFmtId="0" fontId="18" fillId="9" borderId="4" xfId="0" applyFont="1" applyFill="1" applyBorder="1"/>
    <xf numFmtId="0" fontId="18" fillId="9" borderId="0" xfId="0" applyFont="1" applyFill="1" applyBorder="1"/>
    <xf numFmtId="0" fontId="21" fillId="9" borderId="0" xfId="0" applyFont="1" applyFill="1" applyBorder="1"/>
    <xf numFmtId="0" fontId="18" fillId="9" borderId="11" xfId="0" applyFont="1" applyFill="1" applyBorder="1"/>
    <xf numFmtId="0" fontId="2" fillId="0" borderId="0" xfId="637" applyFill="1"/>
    <xf numFmtId="0" fontId="17" fillId="11" borderId="0" xfId="637" applyFont="1" applyFill="1"/>
    <xf numFmtId="0" fontId="7" fillId="11" borderId="0" xfId="0" applyFont="1" applyFill="1"/>
    <xf numFmtId="0" fontId="0" fillId="11" borderId="0" xfId="0" applyFill="1"/>
    <xf numFmtId="165" fontId="22" fillId="0" borderId="6" xfId="0" applyNumberFormat="1" applyFont="1" applyFill="1" applyBorder="1"/>
    <xf numFmtId="165" fontId="23" fillId="0" borderId="13" xfId="0" applyNumberFormat="1" applyFont="1" applyFill="1" applyBorder="1"/>
    <xf numFmtId="165" fontId="22" fillId="0" borderId="0" xfId="0" applyNumberFormat="1" applyFont="1" applyFill="1" applyBorder="1"/>
    <xf numFmtId="165" fontId="23" fillId="0" borderId="14" xfId="0" applyNumberFormat="1" applyFont="1" applyFill="1" applyBorder="1"/>
    <xf numFmtId="164" fontId="22" fillId="0" borderId="0" xfId="0" applyNumberFormat="1" applyFont="1" applyFill="1" applyBorder="1"/>
    <xf numFmtId="164" fontId="23" fillId="0" borderId="14" xfId="0" applyNumberFormat="1" applyFont="1" applyFill="1" applyBorder="1"/>
    <xf numFmtId="164" fontId="22" fillId="0" borderId="15" xfId="0" applyNumberFormat="1" applyFont="1" applyFill="1" applyBorder="1"/>
    <xf numFmtId="164" fontId="23" fillId="0" borderId="16" xfId="0" applyNumberFormat="1" applyFont="1" applyFill="1" applyBorder="1"/>
    <xf numFmtId="164" fontId="22" fillId="0" borderId="14" xfId="0" applyNumberFormat="1" applyFont="1" applyFill="1" applyBorder="1"/>
    <xf numFmtId="0" fontId="23" fillId="0" borderId="0" xfId="0" applyFont="1" applyFill="1" applyBorder="1"/>
    <xf numFmtId="0" fontId="24" fillId="0" borderId="0" xfId="652" applyFont="1" applyFill="1" applyBorder="1"/>
    <xf numFmtId="0" fontId="23" fillId="0" borderId="0" xfId="652" applyFont="1" applyFill="1" applyBorder="1"/>
    <xf numFmtId="0" fontId="23" fillId="0" borderId="15" xfId="652" applyFont="1" applyFill="1" applyBorder="1"/>
    <xf numFmtId="0" fontId="23" fillId="0" borderId="15" xfId="0" applyFont="1" applyFill="1" applyBorder="1"/>
    <xf numFmtId="0" fontId="25" fillId="0" borderId="6" xfId="652" applyFont="1" applyFill="1" applyBorder="1"/>
    <xf numFmtId="0" fontId="25" fillId="0" borderId="0" xfId="652" applyFont="1" applyFill="1" applyBorder="1"/>
    <xf numFmtId="0" fontId="4" fillId="0" borderId="0" xfId="652" applyFont="1" applyFill="1" applyBorder="1"/>
    <xf numFmtId="0" fontId="4" fillId="0" borderId="15" xfId="652" applyFont="1" applyFill="1" applyBorder="1"/>
    <xf numFmtId="0" fontId="4" fillId="0" borderId="15" xfId="0" applyFont="1" applyFill="1" applyBorder="1"/>
    <xf numFmtId="0" fontId="4" fillId="0" borderId="6" xfId="652" applyFont="1" applyFill="1" applyBorder="1"/>
    <xf numFmtId="0" fontId="25" fillId="0" borderId="15" xfId="652" applyFont="1" applyFill="1" applyBorder="1"/>
    <xf numFmtId="0" fontId="4" fillId="0" borderId="17" xfId="0" applyFont="1" applyFill="1" applyBorder="1"/>
    <xf numFmtId="0" fontId="23" fillId="0" borderId="6" xfId="0" applyFont="1" applyFill="1" applyBorder="1"/>
    <xf numFmtId="0" fontId="4" fillId="0" borderId="18" xfId="0" applyFont="1" applyFill="1" applyBorder="1"/>
    <xf numFmtId="0" fontId="4" fillId="0" borderId="19" xfId="0" applyFont="1" applyFill="1" applyBorder="1"/>
    <xf numFmtId="0" fontId="4" fillId="0" borderId="15" xfId="0" applyFont="1" applyFill="1" applyBorder="1" applyAlignment="1">
      <alignment horizontal="center"/>
    </xf>
  </cellXfs>
  <cellStyles count="6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Normal" xfId="0" builtinId="0"/>
    <cellStyle name="Normal 2" xfId="637"/>
    <cellStyle name="Normal 3" xfId="652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212177259244699"/>
          <c:y val="9.5000347901664603E-2"/>
          <c:w val="0.73160366465558402"/>
          <c:h val="0.75500276490270302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Data'!$N$5</c:f>
              <c:strCache>
                <c:ptCount val="1"/>
                <c:pt idx="0">
                  <c:v>Exc NG (504)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'3 Data'!$N$7:$N$195</c:f>
              <c:numCache>
                <c:formatCode>General</c:formatCode>
                <c:ptCount val="189"/>
                <c:pt idx="0">
                  <c:v>512</c:v>
                </c:pt>
                <c:pt idx="1">
                  <c:v>513</c:v>
                </c:pt>
                <c:pt idx="2">
                  <c:v>514</c:v>
                </c:pt>
                <c:pt idx="3">
                  <c:v>515</c:v>
                </c:pt>
                <c:pt idx="4">
                  <c:v>516</c:v>
                </c:pt>
                <c:pt idx="5">
                  <c:v>517</c:v>
                </c:pt>
                <c:pt idx="6">
                  <c:v>518</c:v>
                </c:pt>
                <c:pt idx="7">
                  <c:v>519</c:v>
                </c:pt>
                <c:pt idx="8">
                  <c:v>520</c:v>
                </c:pt>
                <c:pt idx="9">
                  <c:v>521</c:v>
                </c:pt>
                <c:pt idx="10">
                  <c:v>522</c:v>
                </c:pt>
                <c:pt idx="11">
                  <c:v>523</c:v>
                </c:pt>
                <c:pt idx="12">
                  <c:v>524</c:v>
                </c:pt>
                <c:pt idx="13">
                  <c:v>525</c:v>
                </c:pt>
                <c:pt idx="14">
                  <c:v>526</c:v>
                </c:pt>
                <c:pt idx="15">
                  <c:v>527</c:v>
                </c:pt>
                <c:pt idx="16">
                  <c:v>528</c:v>
                </c:pt>
                <c:pt idx="17">
                  <c:v>529</c:v>
                </c:pt>
                <c:pt idx="18">
                  <c:v>530</c:v>
                </c:pt>
                <c:pt idx="19">
                  <c:v>531</c:v>
                </c:pt>
                <c:pt idx="20">
                  <c:v>532</c:v>
                </c:pt>
                <c:pt idx="21">
                  <c:v>533</c:v>
                </c:pt>
                <c:pt idx="22">
                  <c:v>534</c:v>
                </c:pt>
                <c:pt idx="23">
                  <c:v>535</c:v>
                </c:pt>
                <c:pt idx="24">
                  <c:v>536</c:v>
                </c:pt>
                <c:pt idx="25">
                  <c:v>537</c:v>
                </c:pt>
                <c:pt idx="26">
                  <c:v>538</c:v>
                </c:pt>
                <c:pt idx="27">
                  <c:v>539</c:v>
                </c:pt>
                <c:pt idx="28">
                  <c:v>540</c:v>
                </c:pt>
                <c:pt idx="29">
                  <c:v>541</c:v>
                </c:pt>
                <c:pt idx="30">
                  <c:v>542</c:v>
                </c:pt>
                <c:pt idx="31">
                  <c:v>543</c:v>
                </c:pt>
                <c:pt idx="32">
                  <c:v>544</c:v>
                </c:pt>
                <c:pt idx="33">
                  <c:v>545</c:v>
                </c:pt>
                <c:pt idx="34">
                  <c:v>546</c:v>
                </c:pt>
                <c:pt idx="35">
                  <c:v>547</c:v>
                </c:pt>
                <c:pt idx="36">
                  <c:v>548</c:v>
                </c:pt>
                <c:pt idx="37">
                  <c:v>549</c:v>
                </c:pt>
                <c:pt idx="38">
                  <c:v>550</c:v>
                </c:pt>
                <c:pt idx="39">
                  <c:v>551</c:v>
                </c:pt>
                <c:pt idx="40">
                  <c:v>552</c:v>
                </c:pt>
                <c:pt idx="41">
                  <c:v>553</c:v>
                </c:pt>
                <c:pt idx="42">
                  <c:v>554</c:v>
                </c:pt>
                <c:pt idx="43">
                  <c:v>555</c:v>
                </c:pt>
                <c:pt idx="44">
                  <c:v>556</c:v>
                </c:pt>
                <c:pt idx="45">
                  <c:v>557</c:v>
                </c:pt>
                <c:pt idx="46">
                  <c:v>558</c:v>
                </c:pt>
                <c:pt idx="47">
                  <c:v>559</c:v>
                </c:pt>
                <c:pt idx="48">
                  <c:v>560</c:v>
                </c:pt>
                <c:pt idx="49">
                  <c:v>561</c:v>
                </c:pt>
                <c:pt idx="50">
                  <c:v>562</c:v>
                </c:pt>
                <c:pt idx="51">
                  <c:v>563</c:v>
                </c:pt>
                <c:pt idx="52">
                  <c:v>564</c:v>
                </c:pt>
                <c:pt idx="53">
                  <c:v>565</c:v>
                </c:pt>
                <c:pt idx="54">
                  <c:v>566</c:v>
                </c:pt>
                <c:pt idx="55">
                  <c:v>567</c:v>
                </c:pt>
                <c:pt idx="56">
                  <c:v>568</c:v>
                </c:pt>
                <c:pt idx="57">
                  <c:v>569</c:v>
                </c:pt>
                <c:pt idx="58">
                  <c:v>570</c:v>
                </c:pt>
                <c:pt idx="59">
                  <c:v>571</c:v>
                </c:pt>
                <c:pt idx="60">
                  <c:v>572</c:v>
                </c:pt>
                <c:pt idx="61">
                  <c:v>573</c:v>
                </c:pt>
                <c:pt idx="62">
                  <c:v>574</c:v>
                </c:pt>
                <c:pt idx="63">
                  <c:v>575</c:v>
                </c:pt>
                <c:pt idx="64">
                  <c:v>576</c:v>
                </c:pt>
                <c:pt idx="65">
                  <c:v>577</c:v>
                </c:pt>
                <c:pt idx="66">
                  <c:v>578</c:v>
                </c:pt>
                <c:pt idx="67">
                  <c:v>579</c:v>
                </c:pt>
                <c:pt idx="68">
                  <c:v>580</c:v>
                </c:pt>
                <c:pt idx="69">
                  <c:v>581</c:v>
                </c:pt>
                <c:pt idx="70">
                  <c:v>582</c:v>
                </c:pt>
                <c:pt idx="71">
                  <c:v>583</c:v>
                </c:pt>
                <c:pt idx="72">
                  <c:v>584</c:v>
                </c:pt>
                <c:pt idx="73">
                  <c:v>585</c:v>
                </c:pt>
                <c:pt idx="74">
                  <c:v>586</c:v>
                </c:pt>
                <c:pt idx="75">
                  <c:v>587</c:v>
                </c:pt>
                <c:pt idx="76">
                  <c:v>588</c:v>
                </c:pt>
                <c:pt idx="77">
                  <c:v>589</c:v>
                </c:pt>
                <c:pt idx="78">
                  <c:v>590</c:v>
                </c:pt>
                <c:pt idx="79">
                  <c:v>591</c:v>
                </c:pt>
                <c:pt idx="80">
                  <c:v>592</c:v>
                </c:pt>
                <c:pt idx="81">
                  <c:v>593</c:v>
                </c:pt>
                <c:pt idx="82">
                  <c:v>594</c:v>
                </c:pt>
                <c:pt idx="83">
                  <c:v>595</c:v>
                </c:pt>
                <c:pt idx="84">
                  <c:v>596</c:v>
                </c:pt>
                <c:pt idx="85">
                  <c:v>597</c:v>
                </c:pt>
                <c:pt idx="86">
                  <c:v>598</c:v>
                </c:pt>
                <c:pt idx="87">
                  <c:v>599</c:v>
                </c:pt>
                <c:pt idx="88">
                  <c:v>600</c:v>
                </c:pt>
                <c:pt idx="89">
                  <c:v>601</c:v>
                </c:pt>
                <c:pt idx="90">
                  <c:v>602</c:v>
                </c:pt>
                <c:pt idx="91">
                  <c:v>603</c:v>
                </c:pt>
                <c:pt idx="92">
                  <c:v>604</c:v>
                </c:pt>
                <c:pt idx="93">
                  <c:v>605</c:v>
                </c:pt>
                <c:pt idx="94">
                  <c:v>606</c:v>
                </c:pt>
                <c:pt idx="95">
                  <c:v>607</c:v>
                </c:pt>
                <c:pt idx="96">
                  <c:v>608</c:v>
                </c:pt>
                <c:pt idx="97">
                  <c:v>609</c:v>
                </c:pt>
                <c:pt idx="98">
                  <c:v>610</c:v>
                </c:pt>
                <c:pt idx="99">
                  <c:v>611</c:v>
                </c:pt>
                <c:pt idx="100">
                  <c:v>612</c:v>
                </c:pt>
                <c:pt idx="101">
                  <c:v>613</c:v>
                </c:pt>
                <c:pt idx="102">
                  <c:v>614</c:v>
                </c:pt>
                <c:pt idx="103">
                  <c:v>615</c:v>
                </c:pt>
                <c:pt idx="104">
                  <c:v>616</c:v>
                </c:pt>
                <c:pt idx="105">
                  <c:v>617</c:v>
                </c:pt>
                <c:pt idx="106">
                  <c:v>618</c:v>
                </c:pt>
                <c:pt idx="107">
                  <c:v>619</c:v>
                </c:pt>
                <c:pt idx="108">
                  <c:v>620</c:v>
                </c:pt>
                <c:pt idx="109">
                  <c:v>621</c:v>
                </c:pt>
                <c:pt idx="110">
                  <c:v>622</c:v>
                </c:pt>
                <c:pt idx="111">
                  <c:v>623</c:v>
                </c:pt>
                <c:pt idx="112">
                  <c:v>624</c:v>
                </c:pt>
                <c:pt idx="113">
                  <c:v>625</c:v>
                </c:pt>
                <c:pt idx="114">
                  <c:v>626</c:v>
                </c:pt>
                <c:pt idx="115">
                  <c:v>627</c:v>
                </c:pt>
                <c:pt idx="116">
                  <c:v>628</c:v>
                </c:pt>
                <c:pt idx="117">
                  <c:v>629</c:v>
                </c:pt>
                <c:pt idx="118">
                  <c:v>630</c:v>
                </c:pt>
                <c:pt idx="119">
                  <c:v>631</c:v>
                </c:pt>
                <c:pt idx="120">
                  <c:v>632</c:v>
                </c:pt>
                <c:pt idx="121">
                  <c:v>633</c:v>
                </c:pt>
                <c:pt idx="122">
                  <c:v>634</c:v>
                </c:pt>
                <c:pt idx="123">
                  <c:v>635</c:v>
                </c:pt>
                <c:pt idx="124">
                  <c:v>636</c:v>
                </c:pt>
                <c:pt idx="125">
                  <c:v>637</c:v>
                </c:pt>
                <c:pt idx="126">
                  <c:v>638</c:v>
                </c:pt>
                <c:pt idx="127">
                  <c:v>639</c:v>
                </c:pt>
                <c:pt idx="128">
                  <c:v>640</c:v>
                </c:pt>
                <c:pt idx="129">
                  <c:v>641</c:v>
                </c:pt>
                <c:pt idx="130">
                  <c:v>642</c:v>
                </c:pt>
                <c:pt idx="131">
                  <c:v>643</c:v>
                </c:pt>
                <c:pt idx="132">
                  <c:v>644</c:v>
                </c:pt>
                <c:pt idx="133">
                  <c:v>645</c:v>
                </c:pt>
                <c:pt idx="134">
                  <c:v>646</c:v>
                </c:pt>
                <c:pt idx="135">
                  <c:v>647</c:v>
                </c:pt>
                <c:pt idx="136">
                  <c:v>648</c:v>
                </c:pt>
                <c:pt idx="137">
                  <c:v>649</c:v>
                </c:pt>
                <c:pt idx="138">
                  <c:v>650</c:v>
                </c:pt>
                <c:pt idx="139">
                  <c:v>651</c:v>
                </c:pt>
                <c:pt idx="140">
                  <c:v>652</c:v>
                </c:pt>
                <c:pt idx="141">
                  <c:v>653</c:v>
                </c:pt>
                <c:pt idx="142">
                  <c:v>654</c:v>
                </c:pt>
                <c:pt idx="143">
                  <c:v>655</c:v>
                </c:pt>
                <c:pt idx="144">
                  <c:v>656</c:v>
                </c:pt>
                <c:pt idx="145">
                  <c:v>657</c:v>
                </c:pt>
                <c:pt idx="146">
                  <c:v>658</c:v>
                </c:pt>
                <c:pt idx="147">
                  <c:v>659</c:v>
                </c:pt>
                <c:pt idx="148">
                  <c:v>660</c:v>
                </c:pt>
                <c:pt idx="149">
                  <c:v>661</c:v>
                </c:pt>
                <c:pt idx="150">
                  <c:v>662</c:v>
                </c:pt>
                <c:pt idx="151">
                  <c:v>663</c:v>
                </c:pt>
                <c:pt idx="152">
                  <c:v>664</c:v>
                </c:pt>
                <c:pt idx="153">
                  <c:v>665</c:v>
                </c:pt>
                <c:pt idx="154">
                  <c:v>666</c:v>
                </c:pt>
                <c:pt idx="155">
                  <c:v>667</c:v>
                </c:pt>
                <c:pt idx="156">
                  <c:v>668</c:v>
                </c:pt>
                <c:pt idx="157">
                  <c:v>669</c:v>
                </c:pt>
                <c:pt idx="158">
                  <c:v>670</c:v>
                </c:pt>
                <c:pt idx="159">
                  <c:v>671</c:v>
                </c:pt>
                <c:pt idx="160">
                  <c:v>672</c:v>
                </c:pt>
                <c:pt idx="161">
                  <c:v>673</c:v>
                </c:pt>
                <c:pt idx="162">
                  <c:v>674</c:v>
                </c:pt>
                <c:pt idx="163">
                  <c:v>675</c:v>
                </c:pt>
                <c:pt idx="164">
                  <c:v>676</c:v>
                </c:pt>
                <c:pt idx="165">
                  <c:v>677</c:v>
                </c:pt>
                <c:pt idx="166">
                  <c:v>678</c:v>
                </c:pt>
                <c:pt idx="167">
                  <c:v>679</c:v>
                </c:pt>
                <c:pt idx="168">
                  <c:v>680</c:v>
                </c:pt>
                <c:pt idx="169">
                  <c:v>681</c:v>
                </c:pt>
                <c:pt idx="170">
                  <c:v>682</c:v>
                </c:pt>
                <c:pt idx="171">
                  <c:v>683</c:v>
                </c:pt>
                <c:pt idx="172">
                  <c:v>684</c:v>
                </c:pt>
                <c:pt idx="173">
                  <c:v>685</c:v>
                </c:pt>
                <c:pt idx="174">
                  <c:v>686</c:v>
                </c:pt>
                <c:pt idx="175">
                  <c:v>687</c:v>
                </c:pt>
                <c:pt idx="176">
                  <c:v>688</c:v>
                </c:pt>
                <c:pt idx="177">
                  <c:v>689</c:v>
                </c:pt>
                <c:pt idx="178">
                  <c:v>690</c:v>
                </c:pt>
                <c:pt idx="179">
                  <c:v>691</c:v>
                </c:pt>
                <c:pt idx="180">
                  <c:v>692</c:v>
                </c:pt>
                <c:pt idx="181">
                  <c:v>693</c:v>
                </c:pt>
                <c:pt idx="182">
                  <c:v>694</c:v>
                </c:pt>
                <c:pt idx="183">
                  <c:v>695</c:v>
                </c:pt>
                <c:pt idx="184">
                  <c:v>696</c:v>
                </c:pt>
                <c:pt idx="185">
                  <c:v>697</c:v>
                </c:pt>
                <c:pt idx="186">
                  <c:v>698</c:v>
                </c:pt>
                <c:pt idx="187">
                  <c:v>699</c:v>
                </c:pt>
                <c:pt idx="188">
                  <c:v>700</c:v>
                </c:pt>
              </c:numCache>
            </c:numRef>
          </c:xVal>
          <c:yVal>
            <c:numRef>
              <c:f>'3 Data'!$O$7:$O$195</c:f>
              <c:numCache>
                <c:formatCode>General</c:formatCode>
                <c:ptCount val="189"/>
                <c:pt idx="0">
                  <c:v>33891.593000000001</c:v>
                </c:pt>
                <c:pt idx="1">
                  <c:v>36497.122000000003</c:v>
                </c:pt>
                <c:pt idx="2">
                  <c:v>38915.048999999999</c:v>
                </c:pt>
                <c:pt idx="3">
                  <c:v>40405.019999999997</c:v>
                </c:pt>
                <c:pt idx="4">
                  <c:v>40619.463000000003</c:v>
                </c:pt>
                <c:pt idx="5">
                  <c:v>40777.602999999996</c:v>
                </c:pt>
                <c:pt idx="6">
                  <c:v>40470.773999999998</c:v>
                </c:pt>
                <c:pt idx="7">
                  <c:v>40045.425999999999</c:v>
                </c:pt>
                <c:pt idx="8">
                  <c:v>38721.174000000006</c:v>
                </c:pt>
                <c:pt idx="9">
                  <c:v>37658.597000000002</c:v>
                </c:pt>
                <c:pt idx="10">
                  <c:v>36311.271000000001</c:v>
                </c:pt>
                <c:pt idx="11">
                  <c:v>34621.464999999997</c:v>
                </c:pt>
                <c:pt idx="12">
                  <c:v>33158.866000000002</c:v>
                </c:pt>
                <c:pt idx="13">
                  <c:v>31644.788</c:v>
                </c:pt>
                <c:pt idx="14">
                  <c:v>30337.483</c:v>
                </c:pt>
                <c:pt idx="15">
                  <c:v>28648.469999999998</c:v>
                </c:pt>
                <c:pt idx="16">
                  <c:v>27647.347999999998</c:v>
                </c:pt>
                <c:pt idx="17">
                  <c:v>26466.413</c:v>
                </c:pt>
                <c:pt idx="18">
                  <c:v>25149.561000000002</c:v>
                </c:pt>
                <c:pt idx="19">
                  <c:v>24221.017</c:v>
                </c:pt>
                <c:pt idx="20">
                  <c:v>23007.844000000001</c:v>
                </c:pt>
                <c:pt idx="21">
                  <c:v>22210.981</c:v>
                </c:pt>
                <c:pt idx="22">
                  <c:v>21274.749</c:v>
                </c:pt>
                <c:pt idx="23">
                  <c:v>20277.912</c:v>
                </c:pt>
                <c:pt idx="24">
                  <c:v>19686.447</c:v>
                </c:pt>
                <c:pt idx="25">
                  <c:v>19116.955000000002</c:v>
                </c:pt>
                <c:pt idx="26">
                  <c:v>18561.383999999998</c:v>
                </c:pt>
                <c:pt idx="27">
                  <c:v>18081.691999999999</c:v>
                </c:pt>
                <c:pt idx="28">
                  <c:v>17449.615000000002</c:v>
                </c:pt>
                <c:pt idx="29">
                  <c:v>16841.378000000001</c:v>
                </c:pt>
                <c:pt idx="30">
                  <c:v>16672.315999999999</c:v>
                </c:pt>
                <c:pt idx="31">
                  <c:v>16061.709000000001</c:v>
                </c:pt>
                <c:pt idx="32">
                  <c:v>15772.301999999998</c:v>
                </c:pt>
                <c:pt idx="33">
                  <c:v>15528.570000000002</c:v>
                </c:pt>
                <c:pt idx="34">
                  <c:v>15398.310000000001</c:v>
                </c:pt>
                <c:pt idx="35">
                  <c:v>15087.474</c:v>
                </c:pt>
                <c:pt idx="36">
                  <c:v>14712.102999999999</c:v>
                </c:pt>
                <c:pt idx="37">
                  <c:v>14440.603999999999</c:v>
                </c:pt>
                <c:pt idx="38">
                  <c:v>14386.361999999999</c:v>
                </c:pt>
                <c:pt idx="39">
                  <c:v>14072.037</c:v>
                </c:pt>
                <c:pt idx="40">
                  <c:v>13988.42</c:v>
                </c:pt>
                <c:pt idx="41">
                  <c:v>13540.779999999999</c:v>
                </c:pt>
                <c:pt idx="42">
                  <c:v>13228.719000000001</c:v>
                </c:pt>
                <c:pt idx="43">
                  <c:v>12931.775</c:v>
                </c:pt>
                <c:pt idx="44">
                  <c:v>12652.142</c:v>
                </c:pt>
                <c:pt idx="45">
                  <c:v>12371.383</c:v>
                </c:pt>
                <c:pt idx="46">
                  <c:v>12106.758000000002</c:v>
                </c:pt>
                <c:pt idx="47">
                  <c:v>11600.552</c:v>
                </c:pt>
                <c:pt idx="48">
                  <c:v>11323.290999999999</c:v>
                </c:pt>
                <c:pt idx="49">
                  <c:v>10915.041999999999</c:v>
                </c:pt>
                <c:pt idx="50">
                  <c:v>10611.939999999999</c:v>
                </c:pt>
                <c:pt idx="51">
                  <c:v>10259.318000000001</c:v>
                </c:pt>
                <c:pt idx="52">
                  <c:v>9926.1799999999985</c:v>
                </c:pt>
                <c:pt idx="53">
                  <c:v>9489.8940000000002</c:v>
                </c:pt>
                <c:pt idx="54">
                  <c:v>9136.2669999999998</c:v>
                </c:pt>
                <c:pt idx="55">
                  <c:v>8871.1550000000007</c:v>
                </c:pt>
                <c:pt idx="56">
                  <c:v>8451.8170000000009</c:v>
                </c:pt>
                <c:pt idx="57">
                  <c:v>8309.0999999999985</c:v>
                </c:pt>
                <c:pt idx="58">
                  <c:v>7777.3330000000005</c:v>
                </c:pt>
                <c:pt idx="59">
                  <c:v>7589.1610000000001</c:v>
                </c:pt>
                <c:pt idx="60">
                  <c:v>7211.7860000000001</c:v>
                </c:pt>
                <c:pt idx="61">
                  <c:v>6884.8779999999997</c:v>
                </c:pt>
                <c:pt idx="62">
                  <c:v>6761.02</c:v>
                </c:pt>
                <c:pt idx="63">
                  <c:v>6465.5499999999993</c:v>
                </c:pt>
                <c:pt idx="64">
                  <c:v>6328.6890000000003</c:v>
                </c:pt>
                <c:pt idx="65">
                  <c:v>6174.7559999999994</c:v>
                </c:pt>
                <c:pt idx="66">
                  <c:v>5906.5309999999999</c:v>
                </c:pt>
                <c:pt idx="67">
                  <c:v>5825.3530000000001</c:v>
                </c:pt>
                <c:pt idx="68">
                  <c:v>5700.1570000000002</c:v>
                </c:pt>
                <c:pt idx="69">
                  <c:v>5575.03</c:v>
                </c:pt>
                <c:pt idx="70">
                  <c:v>5423.2629999999999</c:v>
                </c:pt>
                <c:pt idx="71">
                  <c:v>5404.1319999999996</c:v>
                </c:pt>
                <c:pt idx="72">
                  <c:v>5287.8339999999998</c:v>
                </c:pt>
                <c:pt idx="73">
                  <c:v>5216.643</c:v>
                </c:pt>
                <c:pt idx="74">
                  <c:v>5170.4790000000003</c:v>
                </c:pt>
                <c:pt idx="75">
                  <c:v>5186.6060000000007</c:v>
                </c:pt>
                <c:pt idx="76">
                  <c:v>5174.2150000000001</c:v>
                </c:pt>
                <c:pt idx="77">
                  <c:v>5263.9220000000005</c:v>
                </c:pt>
                <c:pt idx="78">
                  <c:v>5227.9209999999994</c:v>
                </c:pt>
                <c:pt idx="79">
                  <c:v>5222.67</c:v>
                </c:pt>
                <c:pt idx="80">
                  <c:v>5286.0209999999997</c:v>
                </c:pt>
                <c:pt idx="81">
                  <c:v>5396.7719999999999</c:v>
                </c:pt>
                <c:pt idx="82">
                  <c:v>5340.6530000000002</c:v>
                </c:pt>
                <c:pt idx="83">
                  <c:v>5239.6900000000005</c:v>
                </c:pt>
                <c:pt idx="84">
                  <c:v>5350.16</c:v>
                </c:pt>
                <c:pt idx="85">
                  <c:v>5357.85</c:v>
                </c:pt>
                <c:pt idx="86">
                  <c:v>5281</c:v>
                </c:pt>
                <c:pt idx="87">
                  <c:v>5415.95</c:v>
                </c:pt>
                <c:pt idx="88">
                  <c:v>5387.3</c:v>
                </c:pt>
                <c:pt idx="89">
                  <c:v>5288.07</c:v>
                </c:pt>
                <c:pt idx="90">
                  <c:v>5340.87</c:v>
                </c:pt>
                <c:pt idx="91">
                  <c:v>5564.14</c:v>
                </c:pt>
                <c:pt idx="92">
                  <c:v>5338.68</c:v>
                </c:pt>
                <c:pt idx="93">
                  <c:v>5462.83</c:v>
                </c:pt>
                <c:pt idx="94">
                  <c:v>5313.51</c:v>
                </c:pt>
                <c:pt idx="95">
                  <c:v>5254.8899999999994</c:v>
                </c:pt>
                <c:pt idx="96">
                  <c:v>5096.45</c:v>
                </c:pt>
                <c:pt idx="97">
                  <c:v>5170.0499999999993</c:v>
                </c:pt>
                <c:pt idx="98">
                  <c:v>5115.28</c:v>
                </c:pt>
                <c:pt idx="99">
                  <c:v>4933.66</c:v>
                </c:pt>
                <c:pt idx="100">
                  <c:v>5071.99</c:v>
                </c:pt>
                <c:pt idx="101">
                  <c:v>4932.75</c:v>
                </c:pt>
                <c:pt idx="102">
                  <c:v>4867.93</c:v>
                </c:pt>
                <c:pt idx="103">
                  <c:v>4812.75</c:v>
                </c:pt>
                <c:pt idx="104">
                  <c:v>4646.83</c:v>
                </c:pt>
                <c:pt idx="105">
                  <c:v>4457.16</c:v>
                </c:pt>
                <c:pt idx="106">
                  <c:v>4427.9799999999996</c:v>
                </c:pt>
                <c:pt idx="107">
                  <c:v>4188.4030000000002</c:v>
                </c:pt>
                <c:pt idx="108">
                  <c:v>4154.3670000000002</c:v>
                </c:pt>
                <c:pt idx="109">
                  <c:v>3934.5969999999998</c:v>
                </c:pt>
                <c:pt idx="110">
                  <c:v>3995.8879999999999</c:v>
                </c:pt>
                <c:pt idx="111">
                  <c:v>3818.4190000000003</c:v>
                </c:pt>
                <c:pt idx="112">
                  <c:v>3658.0120000000006</c:v>
                </c:pt>
                <c:pt idx="113">
                  <c:v>3579.4680000000003</c:v>
                </c:pt>
                <c:pt idx="114">
                  <c:v>3484.8719999999998</c:v>
                </c:pt>
                <c:pt idx="115">
                  <c:v>3366.6489999999999</c:v>
                </c:pt>
                <c:pt idx="116">
                  <c:v>3286.489</c:v>
                </c:pt>
                <c:pt idx="117">
                  <c:v>3214.6329999999998</c:v>
                </c:pt>
                <c:pt idx="118">
                  <c:v>3094.7380000000003</c:v>
                </c:pt>
                <c:pt idx="119">
                  <c:v>2989.8490000000002</c:v>
                </c:pt>
                <c:pt idx="120">
                  <c:v>2842.2470000000003</c:v>
                </c:pt>
                <c:pt idx="121">
                  <c:v>2773.1549999999997</c:v>
                </c:pt>
                <c:pt idx="122">
                  <c:v>2759.4069999999997</c:v>
                </c:pt>
                <c:pt idx="123">
                  <c:v>2601.5059999999999</c:v>
                </c:pt>
                <c:pt idx="124">
                  <c:v>2596.1369999999997</c:v>
                </c:pt>
                <c:pt idx="125">
                  <c:v>2439.556</c:v>
                </c:pt>
                <c:pt idx="126">
                  <c:v>2378.4640000000004</c:v>
                </c:pt>
                <c:pt idx="127">
                  <c:v>2374.0959999999995</c:v>
                </c:pt>
                <c:pt idx="128">
                  <c:v>2326.6709999999998</c:v>
                </c:pt>
                <c:pt idx="129">
                  <c:v>2237.9089999999997</c:v>
                </c:pt>
                <c:pt idx="130">
                  <c:v>2189.125</c:v>
                </c:pt>
                <c:pt idx="131">
                  <c:v>2124.7239999999997</c:v>
                </c:pt>
                <c:pt idx="132">
                  <c:v>2062.297</c:v>
                </c:pt>
                <c:pt idx="133">
                  <c:v>1927.798</c:v>
                </c:pt>
                <c:pt idx="134">
                  <c:v>1972.502</c:v>
                </c:pt>
                <c:pt idx="135">
                  <c:v>1887.4309999999998</c:v>
                </c:pt>
                <c:pt idx="136">
                  <c:v>1885.3740000000003</c:v>
                </c:pt>
                <c:pt idx="137">
                  <c:v>1839.6669999999999</c:v>
                </c:pt>
                <c:pt idx="138">
                  <c:v>1730.2210000000002</c:v>
                </c:pt>
                <c:pt idx="139">
                  <c:v>1708.5419999999999</c:v>
                </c:pt>
                <c:pt idx="140">
                  <c:v>1679.4900000000002</c:v>
                </c:pt>
                <c:pt idx="141">
                  <c:v>1610.0709999999999</c:v>
                </c:pt>
                <c:pt idx="142">
                  <c:v>1548.3309999999999</c:v>
                </c:pt>
                <c:pt idx="143">
                  <c:v>1604.723</c:v>
                </c:pt>
                <c:pt idx="144">
                  <c:v>1530.32</c:v>
                </c:pt>
                <c:pt idx="145">
                  <c:v>1496.2670000000001</c:v>
                </c:pt>
                <c:pt idx="146">
                  <c:v>1434.5430000000001</c:v>
                </c:pt>
                <c:pt idx="147">
                  <c:v>1430.529</c:v>
                </c:pt>
                <c:pt idx="148">
                  <c:v>1329.4459999999999</c:v>
                </c:pt>
                <c:pt idx="149">
                  <c:v>1321.4340000000002</c:v>
                </c:pt>
                <c:pt idx="150">
                  <c:v>1283.4000000000001</c:v>
                </c:pt>
                <c:pt idx="151">
                  <c:v>1280.3879999999999</c:v>
                </c:pt>
                <c:pt idx="152">
                  <c:v>1205.3290000000002</c:v>
                </c:pt>
                <c:pt idx="153">
                  <c:v>1223.6689999999999</c:v>
                </c:pt>
                <c:pt idx="154">
                  <c:v>1225.33</c:v>
                </c:pt>
                <c:pt idx="155">
                  <c:v>1201.3069999999998</c:v>
                </c:pt>
                <c:pt idx="156">
                  <c:v>1113.251</c:v>
                </c:pt>
                <c:pt idx="157">
                  <c:v>1041.5250000000001</c:v>
                </c:pt>
                <c:pt idx="158">
                  <c:v>1035.1850000000002</c:v>
                </c:pt>
                <c:pt idx="159">
                  <c:v>984.47799999999984</c:v>
                </c:pt>
                <c:pt idx="160">
                  <c:v>987.81399999999985</c:v>
                </c:pt>
                <c:pt idx="161">
                  <c:v>947.45400000000006</c:v>
                </c:pt>
                <c:pt idx="162">
                  <c:v>949.78200000000015</c:v>
                </c:pt>
                <c:pt idx="163">
                  <c:v>908.09</c:v>
                </c:pt>
                <c:pt idx="164">
                  <c:v>844.37799999999993</c:v>
                </c:pt>
                <c:pt idx="165">
                  <c:v>896.40200000000004</c:v>
                </c:pt>
                <c:pt idx="166">
                  <c:v>827.0379999999999</c:v>
                </c:pt>
                <c:pt idx="167">
                  <c:v>814.34800000000018</c:v>
                </c:pt>
                <c:pt idx="168">
                  <c:v>756.65099999999995</c:v>
                </c:pt>
                <c:pt idx="169">
                  <c:v>770.66300000000001</c:v>
                </c:pt>
                <c:pt idx="170">
                  <c:v>721.298</c:v>
                </c:pt>
                <c:pt idx="171">
                  <c:v>657.93200000000002</c:v>
                </c:pt>
                <c:pt idx="172">
                  <c:v>674.60099999999989</c:v>
                </c:pt>
                <c:pt idx="173">
                  <c:v>642.91600000000017</c:v>
                </c:pt>
                <c:pt idx="174">
                  <c:v>625.91</c:v>
                </c:pt>
                <c:pt idx="175">
                  <c:v>606.90099999999995</c:v>
                </c:pt>
                <c:pt idx="176">
                  <c:v>605.55799999999999</c:v>
                </c:pt>
                <c:pt idx="177">
                  <c:v>562.54200000000003</c:v>
                </c:pt>
                <c:pt idx="178">
                  <c:v>549.53699999999992</c:v>
                </c:pt>
                <c:pt idx="179">
                  <c:v>581.54099999999994</c:v>
                </c:pt>
                <c:pt idx="180">
                  <c:v>512.18600000000004</c:v>
                </c:pt>
                <c:pt idx="181">
                  <c:v>485.49600000000004</c:v>
                </c:pt>
                <c:pt idx="182">
                  <c:v>492.50600000000003</c:v>
                </c:pt>
                <c:pt idx="183">
                  <c:v>498.17500000000001</c:v>
                </c:pt>
                <c:pt idx="184">
                  <c:v>444.48000000000008</c:v>
                </c:pt>
                <c:pt idx="185">
                  <c:v>419.80599999999993</c:v>
                </c:pt>
                <c:pt idx="186">
                  <c:v>462.82100000000003</c:v>
                </c:pt>
                <c:pt idx="187">
                  <c:v>452.476</c:v>
                </c:pt>
                <c:pt idx="188">
                  <c:v>400.79700000000003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1B-4565-BEEA-D178E33B3DA2}"/>
            </c:ext>
          </c:extLst>
        </c:ser>
        <c:ser>
          <c:idx val="2"/>
          <c:order val="1"/>
          <c:tx>
            <c:strRef>
              <c:f>'3 Data'!$P$5</c:f>
              <c:strCache>
                <c:ptCount val="1"/>
                <c:pt idx="0">
                  <c:v>Exc mCherry (590) </c:v>
                </c:pt>
              </c:strCache>
            </c:strRef>
          </c:tx>
          <c:spPr>
            <a:ln w="254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'3 Data'!$P$7:$P$102</c:f>
              <c:numCache>
                <c:formatCode>General</c:formatCode>
                <c:ptCount val="96"/>
                <c:pt idx="0">
                  <c:v>605</c:v>
                </c:pt>
                <c:pt idx="1">
                  <c:v>606</c:v>
                </c:pt>
                <c:pt idx="2">
                  <c:v>607</c:v>
                </c:pt>
                <c:pt idx="3">
                  <c:v>608</c:v>
                </c:pt>
                <c:pt idx="4">
                  <c:v>609</c:v>
                </c:pt>
                <c:pt idx="5">
                  <c:v>610</c:v>
                </c:pt>
                <c:pt idx="6">
                  <c:v>611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615</c:v>
                </c:pt>
                <c:pt idx="11">
                  <c:v>616</c:v>
                </c:pt>
                <c:pt idx="12">
                  <c:v>617</c:v>
                </c:pt>
                <c:pt idx="13">
                  <c:v>618</c:v>
                </c:pt>
                <c:pt idx="14">
                  <c:v>619</c:v>
                </c:pt>
                <c:pt idx="15">
                  <c:v>620</c:v>
                </c:pt>
                <c:pt idx="16">
                  <c:v>621</c:v>
                </c:pt>
                <c:pt idx="17">
                  <c:v>622</c:v>
                </c:pt>
                <c:pt idx="18">
                  <c:v>623</c:v>
                </c:pt>
                <c:pt idx="19">
                  <c:v>624</c:v>
                </c:pt>
                <c:pt idx="20">
                  <c:v>625</c:v>
                </c:pt>
                <c:pt idx="21">
                  <c:v>626</c:v>
                </c:pt>
                <c:pt idx="22">
                  <c:v>627</c:v>
                </c:pt>
                <c:pt idx="23">
                  <c:v>628</c:v>
                </c:pt>
                <c:pt idx="24">
                  <c:v>629</c:v>
                </c:pt>
                <c:pt idx="25">
                  <c:v>630</c:v>
                </c:pt>
                <c:pt idx="26">
                  <c:v>631</c:v>
                </c:pt>
                <c:pt idx="27">
                  <c:v>632</c:v>
                </c:pt>
                <c:pt idx="28">
                  <c:v>633</c:v>
                </c:pt>
                <c:pt idx="29">
                  <c:v>634</c:v>
                </c:pt>
                <c:pt idx="30">
                  <c:v>635</c:v>
                </c:pt>
                <c:pt idx="31">
                  <c:v>636</c:v>
                </c:pt>
                <c:pt idx="32">
                  <c:v>637</c:v>
                </c:pt>
                <c:pt idx="33">
                  <c:v>638</c:v>
                </c:pt>
                <c:pt idx="34">
                  <c:v>639</c:v>
                </c:pt>
                <c:pt idx="35">
                  <c:v>640</c:v>
                </c:pt>
                <c:pt idx="36">
                  <c:v>641</c:v>
                </c:pt>
                <c:pt idx="37">
                  <c:v>642</c:v>
                </c:pt>
                <c:pt idx="38">
                  <c:v>643</c:v>
                </c:pt>
                <c:pt idx="39">
                  <c:v>644</c:v>
                </c:pt>
                <c:pt idx="40">
                  <c:v>645</c:v>
                </c:pt>
                <c:pt idx="41">
                  <c:v>646</c:v>
                </c:pt>
                <c:pt idx="42">
                  <c:v>647</c:v>
                </c:pt>
                <c:pt idx="43">
                  <c:v>648</c:v>
                </c:pt>
                <c:pt idx="44">
                  <c:v>649</c:v>
                </c:pt>
                <c:pt idx="45">
                  <c:v>650</c:v>
                </c:pt>
                <c:pt idx="46">
                  <c:v>651</c:v>
                </c:pt>
                <c:pt idx="47">
                  <c:v>652</c:v>
                </c:pt>
                <c:pt idx="48">
                  <c:v>653</c:v>
                </c:pt>
                <c:pt idx="49">
                  <c:v>654</c:v>
                </c:pt>
                <c:pt idx="50">
                  <c:v>655</c:v>
                </c:pt>
                <c:pt idx="51">
                  <c:v>656</c:v>
                </c:pt>
                <c:pt idx="52">
                  <c:v>657</c:v>
                </c:pt>
                <c:pt idx="53">
                  <c:v>658</c:v>
                </c:pt>
                <c:pt idx="54">
                  <c:v>659</c:v>
                </c:pt>
                <c:pt idx="55">
                  <c:v>660</c:v>
                </c:pt>
                <c:pt idx="56">
                  <c:v>661</c:v>
                </c:pt>
                <c:pt idx="57">
                  <c:v>662</c:v>
                </c:pt>
                <c:pt idx="58">
                  <c:v>663</c:v>
                </c:pt>
                <c:pt idx="59">
                  <c:v>664</c:v>
                </c:pt>
                <c:pt idx="60">
                  <c:v>665</c:v>
                </c:pt>
                <c:pt idx="61">
                  <c:v>666</c:v>
                </c:pt>
                <c:pt idx="62">
                  <c:v>667</c:v>
                </c:pt>
                <c:pt idx="63">
                  <c:v>668</c:v>
                </c:pt>
                <c:pt idx="64">
                  <c:v>669</c:v>
                </c:pt>
                <c:pt idx="65">
                  <c:v>670</c:v>
                </c:pt>
                <c:pt idx="66">
                  <c:v>671</c:v>
                </c:pt>
                <c:pt idx="67">
                  <c:v>672</c:v>
                </c:pt>
                <c:pt idx="68">
                  <c:v>673</c:v>
                </c:pt>
                <c:pt idx="69">
                  <c:v>674</c:v>
                </c:pt>
                <c:pt idx="70">
                  <c:v>675</c:v>
                </c:pt>
                <c:pt idx="71">
                  <c:v>676</c:v>
                </c:pt>
                <c:pt idx="72">
                  <c:v>677</c:v>
                </c:pt>
                <c:pt idx="73">
                  <c:v>678</c:v>
                </c:pt>
                <c:pt idx="74">
                  <c:v>679</c:v>
                </c:pt>
                <c:pt idx="75">
                  <c:v>680</c:v>
                </c:pt>
                <c:pt idx="76">
                  <c:v>681</c:v>
                </c:pt>
                <c:pt idx="77">
                  <c:v>682</c:v>
                </c:pt>
                <c:pt idx="78">
                  <c:v>683</c:v>
                </c:pt>
                <c:pt idx="79">
                  <c:v>684</c:v>
                </c:pt>
                <c:pt idx="80">
                  <c:v>685</c:v>
                </c:pt>
                <c:pt idx="81">
                  <c:v>686</c:v>
                </c:pt>
                <c:pt idx="82">
                  <c:v>687</c:v>
                </c:pt>
                <c:pt idx="83">
                  <c:v>688</c:v>
                </c:pt>
                <c:pt idx="84">
                  <c:v>689</c:v>
                </c:pt>
                <c:pt idx="85">
                  <c:v>690</c:v>
                </c:pt>
                <c:pt idx="86">
                  <c:v>691</c:v>
                </c:pt>
                <c:pt idx="87">
                  <c:v>692</c:v>
                </c:pt>
                <c:pt idx="88">
                  <c:v>693</c:v>
                </c:pt>
                <c:pt idx="89">
                  <c:v>694</c:v>
                </c:pt>
                <c:pt idx="90">
                  <c:v>695</c:v>
                </c:pt>
                <c:pt idx="91">
                  <c:v>696</c:v>
                </c:pt>
                <c:pt idx="92">
                  <c:v>697</c:v>
                </c:pt>
                <c:pt idx="93">
                  <c:v>698</c:v>
                </c:pt>
                <c:pt idx="94">
                  <c:v>699</c:v>
                </c:pt>
                <c:pt idx="95">
                  <c:v>700</c:v>
                </c:pt>
              </c:numCache>
            </c:numRef>
          </c:xVal>
          <c:yVal>
            <c:numRef>
              <c:f>'3 Data'!$Q$7:$Q$102</c:f>
              <c:numCache>
                <c:formatCode>General</c:formatCode>
                <c:ptCount val="96"/>
                <c:pt idx="0">
                  <c:v>16423.088</c:v>
                </c:pt>
                <c:pt idx="1">
                  <c:v>16620.963</c:v>
                </c:pt>
                <c:pt idx="2">
                  <c:v>16708.493999999999</c:v>
                </c:pt>
                <c:pt idx="3">
                  <c:v>16947.975000000002</c:v>
                </c:pt>
                <c:pt idx="4">
                  <c:v>16764.563999999998</c:v>
                </c:pt>
                <c:pt idx="5">
                  <c:v>16689.2</c:v>
                </c:pt>
                <c:pt idx="6">
                  <c:v>16336.582</c:v>
                </c:pt>
                <c:pt idx="7">
                  <c:v>16218.513999999999</c:v>
                </c:pt>
                <c:pt idx="8">
                  <c:v>15964.550999999999</c:v>
                </c:pt>
                <c:pt idx="9">
                  <c:v>15617.854000000001</c:v>
                </c:pt>
                <c:pt idx="10">
                  <c:v>15471.728999999999</c:v>
                </c:pt>
                <c:pt idx="11">
                  <c:v>15261.226999999999</c:v>
                </c:pt>
                <c:pt idx="12">
                  <c:v>14998.526</c:v>
                </c:pt>
                <c:pt idx="13">
                  <c:v>14839.258</c:v>
                </c:pt>
                <c:pt idx="14">
                  <c:v>14678.462000000001</c:v>
                </c:pt>
                <c:pt idx="15">
                  <c:v>14293.034</c:v>
                </c:pt>
                <c:pt idx="16">
                  <c:v>13958.671</c:v>
                </c:pt>
                <c:pt idx="17">
                  <c:v>13488.537</c:v>
                </c:pt>
                <c:pt idx="18">
                  <c:v>13119.029</c:v>
                </c:pt>
                <c:pt idx="19">
                  <c:v>12847.17</c:v>
                </c:pt>
                <c:pt idx="20">
                  <c:v>12612.773999999999</c:v>
                </c:pt>
                <c:pt idx="21">
                  <c:v>12110.105</c:v>
                </c:pt>
                <c:pt idx="22">
                  <c:v>11955.612999999999</c:v>
                </c:pt>
                <c:pt idx="23">
                  <c:v>11606.538</c:v>
                </c:pt>
                <c:pt idx="24">
                  <c:v>11353.602999999999</c:v>
                </c:pt>
                <c:pt idx="25">
                  <c:v>11166.242999999999</c:v>
                </c:pt>
                <c:pt idx="26">
                  <c:v>10985.941999999999</c:v>
                </c:pt>
                <c:pt idx="27">
                  <c:v>10732.105</c:v>
                </c:pt>
                <c:pt idx="28">
                  <c:v>10398.076999999999</c:v>
                </c:pt>
                <c:pt idx="29">
                  <c:v>10066.909</c:v>
                </c:pt>
                <c:pt idx="30">
                  <c:v>9829.7810000000009</c:v>
                </c:pt>
                <c:pt idx="31">
                  <c:v>9619.0779999999995</c:v>
                </c:pt>
                <c:pt idx="32">
                  <c:v>9425.6839999999993</c:v>
                </c:pt>
                <c:pt idx="33">
                  <c:v>9028.3690000000006</c:v>
                </c:pt>
                <c:pt idx="34">
                  <c:v>8766.8369999999995</c:v>
                </c:pt>
                <c:pt idx="35">
                  <c:v>8576.7739999999994</c:v>
                </c:pt>
                <c:pt idx="36">
                  <c:v>8439.4490000000005</c:v>
                </c:pt>
                <c:pt idx="37">
                  <c:v>7902.4740000000011</c:v>
                </c:pt>
                <c:pt idx="38">
                  <c:v>7920.1290000000008</c:v>
                </c:pt>
                <c:pt idx="39">
                  <c:v>7724.4949999999999</c:v>
                </c:pt>
                <c:pt idx="40">
                  <c:v>7423.7659999999996</c:v>
                </c:pt>
                <c:pt idx="41">
                  <c:v>7358.38</c:v>
                </c:pt>
                <c:pt idx="42">
                  <c:v>7125.7990000000009</c:v>
                </c:pt>
                <c:pt idx="43">
                  <c:v>6986.2080000000005</c:v>
                </c:pt>
                <c:pt idx="44">
                  <c:v>6882.1189999999997</c:v>
                </c:pt>
                <c:pt idx="45">
                  <c:v>6609.8859999999995</c:v>
                </c:pt>
                <c:pt idx="46">
                  <c:v>6597.0209999999997</c:v>
                </c:pt>
                <c:pt idx="47">
                  <c:v>6392.3230000000003</c:v>
                </c:pt>
                <c:pt idx="48">
                  <c:v>6319.9880000000003</c:v>
                </c:pt>
                <c:pt idx="49">
                  <c:v>6127.0740000000005</c:v>
                </c:pt>
                <c:pt idx="50">
                  <c:v>6008.2560000000003</c:v>
                </c:pt>
                <c:pt idx="51">
                  <c:v>5734.38</c:v>
                </c:pt>
                <c:pt idx="52">
                  <c:v>5596.5730000000003</c:v>
                </c:pt>
                <c:pt idx="53">
                  <c:v>5474.4980000000005</c:v>
                </c:pt>
                <c:pt idx="54">
                  <c:v>5490.5229999999992</c:v>
                </c:pt>
                <c:pt idx="55">
                  <c:v>5261.2430000000004</c:v>
                </c:pt>
                <c:pt idx="56">
                  <c:v>5022.4809999999998</c:v>
                </c:pt>
                <c:pt idx="57">
                  <c:v>4885.7420000000002</c:v>
                </c:pt>
                <c:pt idx="58">
                  <c:v>4793.152</c:v>
                </c:pt>
                <c:pt idx="59">
                  <c:v>4711.5279999999993</c:v>
                </c:pt>
                <c:pt idx="60">
                  <c:v>4554.8119999999999</c:v>
                </c:pt>
                <c:pt idx="61">
                  <c:v>4396.79</c:v>
                </c:pt>
                <c:pt idx="62">
                  <c:v>4371.6509999999998</c:v>
                </c:pt>
                <c:pt idx="63">
                  <c:v>4093.3679999999999</c:v>
                </c:pt>
                <c:pt idx="64">
                  <c:v>3991.752</c:v>
                </c:pt>
                <c:pt idx="65">
                  <c:v>3787.3</c:v>
                </c:pt>
                <c:pt idx="66">
                  <c:v>3645.3330000000001</c:v>
                </c:pt>
                <c:pt idx="67">
                  <c:v>3466.2950000000001</c:v>
                </c:pt>
                <c:pt idx="68">
                  <c:v>3421.8180000000002</c:v>
                </c:pt>
                <c:pt idx="69">
                  <c:v>3300.9230000000002</c:v>
                </c:pt>
                <c:pt idx="70">
                  <c:v>3178.74</c:v>
                </c:pt>
                <c:pt idx="71">
                  <c:v>3148.97</c:v>
                </c:pt>
                <c:pt idx="72">
                  <c:v>2973.0210000000002</c:v>
                </c:pt>
                <c:pt idx="73">
                  <c:v>2881.1929999999998</c:v>
                </c:pt>
                <c:pt idx="74">
                  <c:v>2756.6210000000001</c:v>
                </c:pt>
                <c:pt idx="75">
                  <c:v>2747.2180000000003</c:v>
                </c:pt>
                <c:pt idx="76">
                  <c:v>2555.261</c:v>
                </c:pt>
                <c:pt idx="77">
                  <c:v>2493.154</c:v>
                </c:pt>
                <c:pt idx="78">
                  <c:v>2430.7449999999999</c:v>
                </c:pt>
                <c:pt idx="79">
                  <c:v>2383.0039999999999</c:v>
                </c:pt>
                <c:pt idx="80">
                  <c:v>2352.2950000000001</c:v>
                </c:pt>
                <c:pt idx="81">
                  <c:v>2257.5230000000001</c:v>
                </c:pt>
                <c:pt idx="82">
                  <c:v>2166.39</c:v>
                </c:pt>
                <c:pt idx="83">
                  <c:v>2118.6419999999998</c:v>
                </c:pt>
                <c:pt idx="84">
                  <c:v>2103.6120000000001</c:v>
                </c:pt>
                <c:pt idx="85">
                  <c:v>2041.509</c:v>
                </c:pt>
                <c:pt idx="86">
                  <c:v>1961.7370000000001</c:v>
                </c:pt>
                <c:pt idx="87">
                  <c:v>1889.3250000000003</c:v>
                </c:pt>
                <c:pt idx="88">
                  <c:v>1826.2380000000001</c:v>
                </c:pt>
                <c:pt idx="89">
                  <c:v>1759.202</c:v>
                </c:pt>
                <c:pt idx="90">
                  <c:v>1666.1119999999999</c:v>
                </c:pt>
                <c:pt idx="91">
                  <c:v>1663.4180000000001</c:v>
                </c:pt>
                <c:pt idx="92">
                  <c:v>1574.6309999999999</c:v>
                </c:pt>
                <c:pt idx="93">
                  <c:v>1506.268</c:v>
                </c:pt>
                <c:pt idx="94">
                  <c:v>1413.826</c:v>
                </c:pt>
                <c:pt idx="95">
                  <c:v>1355.7750000000001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1B-4565-BEEA-D178E33B3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19456"/>
        <c:axId val="76420992"/>
      </c:scatterChart>
      <c:valAx>
        <c:axId val="76419456"/>
        <c:scaling>
          <c:orientation val="minMax"/>
          <c:max val="700"/>
          <c:min val="500"/>
        </c:scaling>
        <c:delete val="0"/>
        <c:axPos val="b"/>
        <c:numFmt formatCode="General" sourceLinked="1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76420992"/>
        <c:crosses val="autoZero"/>
        <c:crossBetween val="midCat"/>
        <c:majorUnit val="50"/>
        <c:minorUnit val="1"/>
      </c:valAx>
      <c:valAx>
        <c:axId val="764209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76419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842108912293879"/>
          <c:y val="0.02"/>
          <c:w val="0.676037753643566"/>
          <c:h val="0.1530087050579504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/>
    <c:pageMargins b="1" l="0.75" r="0.75" t="1" header="0.5" footer="0.5"/>
    <c:pageSetup paperSize="0" orientation="landscape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1207674462533"/>
          <c:y val="9.4527822449386095E-2"/>
          <c:w val="0.73276131956389201"/>
          <c:h val="0.78586474942771989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Data'!$N$5</c:f>
              <c:strCache>
                <c:ptCount val="1"/>
                <c:pt idx="0">
                  <c:v>Exc NG (504)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'3 Data'!$I$7:$I$195</c:f>
              <c:numCache>
                <c:formatCode>General</c:formatCode>
                <c:ptCount val="189"/>
                <c:pt idx="0">
                  <c:v>512</c:v>
                </c:pt>
                <c:pt idx="1">
                  <c:v>513</c:v>
                </c:pt>
                <c:pt idx="2">
                  <c:v>514</c:v>
                </c:pt>
                <c:pt idx="3">
                  <c:v>515</c:v>
                </c:pt>
                <c:pt idx="4">
                  <c:v>516</c:v>
                </c:pt>
                <c:pt idx="5">
                  <c:v>517</c:v>
                </c:pt>
                <c:pt idx="6">
                  <c:v>518</c:v>
                </c:pt>
                <c:pt idx="7">
                  <c:v>519</c:v>
                </c:pt>
                <c:pt idx="8">
                  <c:v>520</c:v>
                </c:pt>
                <c:pt idx="9">
                  <c:v>521</c:v>
                </c:pt>
                <c:pt idx="10">
                  <c:v>522</c:v>
                </c:pt>
                <c:pt idx="11">
                  <c:v>523</c:v>
                </c:pt>
                <c:pt idx="12">
                  <c:v>524</c:v>
                </c:pt>
                <c:pt idx="13">
                  <c:v>525</c:v>
                </c:pt>
                <c:pt idx="14">
                  <c:v>526</c:v>
                </c:pt>
                <c:pt idx="15">
                  <c:v>527</c:v>
                </c:pt>
                <c:pt idx="16">
                  <c:v>528</c:v>
                </c:pt>
                <c:pt idx="17">
                  <c:v>529</c:v>
                </c:pt>
                <c:pt idx="18">
                  <c:v>530</c:v>
                </c:pt>
                <c:pt idx="19">
                  <c:v>531</c:v>
                </c:pt>
                <c:pt idx="20">
                  <c:v>532</c:v>
                </c:pt>
                <c:pt idx="21">
                  <c:v>533</c:v>
                </c:pt>
                <c:pt idx="22">
                  <c:v>534</c:v>
                </c:pt>
                <c:pt idx="23">
                  <c:v>535</c:v>
                </c:pt>
                <c:pt idx="24">
                  <c:v>536</c:v>
                </c:pt>
                <c:pt idx="25">
                  <c:v>537</c:v>
                </c:pt>
                <c:pt idx="26">
                  <c:v>538</c:v>
                </c:pt>
                <c:pt idx="27">
                  <c:v>539</c:v>
                </c:pt>
                <c:pt idx="28">
                  <c:v>540</c:v>
                </c:pt>
                <c:pt idx="29">
                  <c:v>541</c:v>
                </c:pt>
                <c:pt idx="30">
                  <c:v>542</c:v>
                </c:pt>
                <c:pt idx="31">
                  <c:v>543</c:v>
                </c:pt>
                <c:pt idx="32">
                  <c:v>544</c:v>
                </c:pt>
                <c:pt idx="33">
                  <c:v>545</c:v>
                </c:pt>
                <c:pt idx="34">
                  <c:v>546</c:v>
                </c:pt>
                <c:pt idx="35">
                  <c:v>547</c:v>
                </c:pt>
                <c:pt idx="36">
                  <c:v>548</c:v>
                </c:pt>
                <c:pt idx="37">
                  <c:v>549</c:v>
                </c:pt>
                <c:pt idx="38">
                  <c:v>550</c:v>
                </c:pt>
                <c:pt idx="39">
                  <c:v>551</c:v>
                </c:pt>
                <c:pt idx="40">
                  <c:v>552</c:v>
                </c:pt>
                <c:pt idx="41">
                  <c:v>553</c:v>
                </c:pt>
                <c:pt idx="42">
                  <c:v>554</c:v>
                </c:pt>
                <c:pt idx="43">
                  <c:v>555</c:v>
                </c:pt>
                <c:pt idx="44">
                  <c:v>556</c:v>
                </c:pt>
                <c:pt idx="45">
                  <c:v>557</c:v>
                </c:pt>
                <c:pt idx="46">
                  <c:v>558</c:v>
                </c:pt>
                <c:pt idx="47">
                  <c:v>559</c:v>
                </c:pt>
                <c:pt idx="48">
                  <c:v>560</c:v>
                </c:pt>
                <c:pt idx="49">
                  <c:v>561</c:v>
                </c:pt>
                <c:pt idx="50">
                  <c:v>562</c:v>
                </c:pt>
                <c:pt idx="51">
                  <c:v>563</c:v>
                </c:pt>
                <c:pt idx="52">
                  <c:v>564</c:v>
                </c:pt>
                <c:pt idx="53">
                  <c:v>565</c:v>
                </c:pt>
                <c:pt idx="54">
                  <c:v>566</c:v>
                </c:pt>
                <c:pt idx="55">
                  <c:v>567</c:v>
                </c:pt>
                <c:pt idx="56">
                  <c:v>568</c:v>
                </c:pt>
                <c:pt idx="57">
                  <c:v>569</c:v>
                </c:pt>
                <c:pt idx="58">
                  <c:v>570</c:v>
                </c:pt>
                <c:pt idx="59">
                  <c:v>571</c:v>
                </c:pt>
                <c:pt idx="60">
                  <c:v>572</c:v>
                </c:pt>
                <c:pt idx="61">
                  <c:v>573</c:v>
                </c:pt>
                <c:pt idx="62">
                  <c:v>574</c:v>
                </c:pt>
                <c:pt idx="63">
                  <c:v>575</c:v>
                </c:pt>
                <c:pt idx="64">
                  <c:v>576</c:v>
                </c:pt>
                <c:pt idx="65">
                  <c:v>577</c:v>
                </c:pt>
                <c:pt idx="66">
                  <c:v>578</c:v>
                </c:pt>
                <c:pt idx="67">
                  <c:v>579</c:v>
                </c:pt>
                <c:pt idx="68">
                  <c:v>580</c:v>
                </c:pt>
                <c:pt idx="69">
                  <c:v>581</c:v>
                </c:pt>
                <c:pt idx="70">
                  <c:v>582</c:v>
                </c:pt>
                <c:pt idx="71">
                  <c:v>583</c:v>
                </c:pt>
                <c:pt idx="72">
                  <c:v>584</c:v>
                </c:pt>
                <c:pt idx="73">
                  <c:v>585</c:v>
                </c:pt>
                <c:pt idx="74">
                  <c:v>586</c:v>
                </c:pt>
                <c:pt idx="75">
                  <c:v>587</c:v>
                </c:pt>
                <c:pt idx="76">
                  <c:v>588</c:v>
                </c:pt>
                <c:pt idx="77">
                  <c:v>589</c:v>
                </c:pt>
                <c:pt idx="78">
                  <c:v>590</c:v>
                </c:pt>
                <c:pt idx="79">
                  <c:v>591</c:v>
                </c:pt>
                <c:pt idx="80">
                  <c:v>592</c:v>
                </c:pt>
                <c:pt idx="81">
                  <c:v>593</c:v>
                </c:pt>
                <c:pt idx="82">
                  <c:v>594</c:v>
                </c:pt>
                <c:pt idx="83">
                  <c:v>595</c:v>
                </c:pt>
                <c:pt idx="84">
                  <c:v>596</c:v>
                </c:pt>
                <c:pt idx="85">
                  <c:v>597</c:v>
                </c:pt>
                <c:pt idx="86">
                  <c:v>598</c:v>
                </c:pt>
                <c:pt idx="87">
                  <c:v>599</c:v>
                </c:pt>
                <c:pt idx="88">
                  <c:v>600</c:v>
                </c:pt>
                <c:pt idx="89">
                  <c:v>601</c:v>
                </c:pt>
                <c:pt idx="90">
                  <c:v>602</c:v>
                </c:pt>
                <c:pt idx="91">
                  <c:v>603</c:v>
                </c:pt>
                <c:pt idx="92">
                  <c:v>604</c:v>
                </c:pt>
                <c:pt idx="93">
                  <c:v>605</c:v>
                </c:pt>
                <c:pt idx="94">
                  <c:v>606</c:v>
                </c:pt>
                <c:pt idx="95">
                  <c:v>607</c:v>
                </c:pt>
                <c:pt idx="96">
                  <c:v>608</c:v>
                </c:pt>
                <c:pt idx="97">
                  <c:v>609</c:v>
                </c:pt>
                <c:pt idx="98">
                  <c:v>610</c:v>
                </c:pt>
                <c:pt idx="99">
                  <c:v>611</c:v>
                </c:pt>
                <c:pt idx="100">
                  <c:v>612</c:v>
                </c:pt>
                <c:pt idx="101">
                  <c:v>613</c:v>
                </c:pt>
                <c:pt idx="102">
                  <c:v>614</c:v>
                </c:pt>
                <c:pt idx="103">
                  <c:v>615</c:v>
                </c:pt>
                <c:pt idx="104">
                  <c:v>616</c:v>
                </c:pt>
                <c:pt idx="105">
                  <c:v>617</c:v>
                </c:pt>
                <c:pt idx="106">
                  <c:v>618</c:v>
                </c:pt>
                <c:pt idx="107">
                  <c:v>619</c:v>
                </c:pt>
                <c:pt idx="108">
                  <c:v>620</c:v>
                </c:pt>
                <c:pt idx="109">
                  <c:v>621</c:v>
                </c:pt>
                <c:pt idx="110">
                  <c:v>622</c:v>
                </c:pt>
                <c:pt idx="111">
                  <c:v>623</c:v>
                </c:pt>
                <c:pt idx="112">
                  <c:v>624</c:v>
                </c:pt>
                <c:pt idx="113">
                  <c:v>625</c:v>
                </c:pt>
                <c:pt idx="114">
                  <c:v>626</c:v>
                </c:pt>
                <c:pt idx="115">
                  <c:v>627</c:v>
                </c:pt>
                <c:pt idx="116">
                  <c:v>628</c:v>
                </c:pt>
                <c:pt idx="117">
                  <c:v>629</c:v>
                </c:pt>
                <c:pt idx="118">
                  <c:v>630</c:v>
                </c:pt>
                <c:pt idx="119">
                  <c:v>631</c:v>
                </c:pt>
                <c:pt idx="120">
                  <c:v>632</c:v>
                </c:pt>
                <c:pt idx="121">
                  <c:v>633</c:v>
                </c:pt>
                <c:pt idx="122">
                  <c:v>634</c:v>
                </c:pt>
                <c:pt idx="123">
                  <c:v>635</c:v>
                </c:pt>
                <c:pt idx="124">
                  <c:v>636</c:v>
                </c:pt>
                <c:pt idx="125">
                  <c:v>637</c:v>
                </c:pt>
                <c:pt idx="126">
                  <c:v>638</c:v>
                </c:pt>
                <c:pt idx="127">
                  <c:v>639</c:v>
                </c:pt>
                <c:pt idx="128">
                  <c:v>640</c:v>
                </c:pt>
                <c:pt idx="129">
                  <c:v>641</c:v>
                </c:pt>
                <c:pt idx="130">
                  <c:v>642</c:v>
                </c:pt>
                <c:pt idx="131">
                  <c:v>643</c:v>
                </c:pt>
                <c:pt idx="132">
                  <c:v>644</c:v>
                </c:pt>
                <c:pt idx="133">
                  <c:v>645</c:v>
                </c:pt>
                <c:pt idx="134">
                  <c:v>646</c:v>
                </c:pt>
                <c:pt idx="135">
                  <c:v>647</c:v>
                </c:pt>
                <c:pt idx="136">
                  <c:v>648</c:v>
                </c:pt>
                <c:pt idx="137">
                  <c:v>649</c:v>
                </c:pt>
                <c:pt idx="138">
                  <c:v>650</c:v>
                </c:pt>
                <c:pt idx="139">
                  <c:v>651</c:v>
                </c:pt>
                <c:pt idx="140">
                  <c:v>652</c:v>
                </c:pt>
                <c:pt idx="141">
                  <c:v>653</c:v>
                </c:pt>
                <c:pt idx="142">
                  <c:v>654</c:v>
                </c:pt>
                <c:pt idx="143">
                  <c:v>655</c:v>
                </c:pt>
                <c:pt idx="144">
                  <c:v>656</c:v>
                </c:pt>
                <c:pt idx="145">
                  <c:v>657</c:v>
                </c:pt>
                <c:pt idx="146">
                  <c:v>658</c:v>
                </c:pt>
                <c:pt idx="147">
                  <c:v>659</c:v>
                </c:pt>
                <c:pt idx="148">
                  <c:v>660</c:v>
                </c:pt>
                <c:pt idx="149">
                  <c:v>661</c:v>
                </c:pt>
                <c:pt idx="150">
                  <c:v>662</c:v>
                </c:pt>
                <c:pt idx="151">
                  <c:v>663</c:v>
                </c:pt>
                <c:pt idx="152">
                  <c:v>664</c:v>
                </c:pt>
                <c:pt idx="153">
                  <c:v>665</c:v>
                </c:pt>
                <c:pt idx="154">
                  <c:v>666</c:v>
                </c:pt>
                <c:pt idx="155">
                  <c:v>667</c:v>
                </c:pt>
                <c:pt idx="156">
                  <c:v>668</c:v>
                </c:pt>
                <c:pt idx="157">
                  <c:v>669</c:v>
                </c:pt>
                <c:pt idx="158">
                  <c:v>670</c:v>
                </c:pt>
                <c:pt idx="159">
                  <c:v>671</c:v>
                </c:pt>
                <c:pt idx="160">
                  <c:v>672</c:v>
                </c:pt>
                <c:pt idx="161">
                  <c:v>673</c:v>
                </c:pt>
                <c:pt idx="162">
                  <c:v>674</c:v>
                </c:pt>
                <c:pt idx="163">
                  <c:v>675</c:v>
                </c:pt>
                <c:pt idx="164">
                  <c:v>676</c:v>
                </c:pt>
                <c:pt idx="165">
                  <c:v>677</c:v>
                </c:pt>
                <c:pt idx="166">
                  <c:v>678</c:v>
                </c:pt>
                <c:pt idx="167">
                  <c:v>679</c:v>
                </c:pt>
                <c:pt idx="168">
                  <c:v>680</c:v>
                </c:pt>
                <c:pt idx="169">
                  <c:v>681</c:v>
                </c:pt>
                <c:pt idx="170">
                  <c:v>682</c:v>
                </c:pt>
                <c:pt idx="171">
                  <c:v>683</c:v>
                </c:pt>
                <c:pt idx="172">
                  <c:v>684</c:v>
                </c:pt>
                <c:pt idx="173">
                  <c:v>685</c:v>
                </c:pt>
                <c:pt idx="174">
                  <c:v>686</c:v>
                </c:pt>
                <c:pt idx="175">
                  <c:v>687</c:v>
                </c:pt>
                <c:pt idx="176">
                  <c:v>688</c:v>
                </c:pt>
                <c:pt idx="177">
                  <c:v>689</c:v>
                </c:pt>
                <c:pt idx="178">
                  <c:v>690</c:v>
                </c:pt>
                <c:pt idx="179">
                  <c:v>691</c:v>
                </c:pt>
                <c:pt idx="180">
                  <c:v>692</c:v>
                </c:pt>
                <c:pt idx="181">
                  <c:v>693</c:v>
                </c:pt>
                <c:pt idx="182">
                  <c:v>694</c:v>
                </c:pt>
                <c:pt idx="183">
                  <c:v>695</c:v>
                </c:pt>
                <c:pt idx="184">
                  <c:v>696</c:v>
                </c:pt>
                <c:pt idx="185">
                  <c:v>697</c:v>
                </c:pt>
                <c:pt idx="186">
                  <c:v>698</c:v>
                </c:pt>
                <c:pt idx="187">
                  <c:v>699</c:v>
                </c:pt>
                <c:pt idx="188">
                  <c:v>700</c:v>
                </c:pt>
              </c:numCache>
            </c:numRef>
          </c:xVal>
          <c:yVal>
            <c:numRef>
              <c:f>'3 Data'!$J$7:$J$195</c:f>
              <c:numCache>
                <c:formatCode>0</c:formatCode>
                <c:ptCount val="189"/>
                <c:pt idx="0">
                  <c:v>40045.03</c:v>
                </c:pt>
                <c:pt idx="1">
                  <c:v>42908.26</c:v>
                </c:pt>
                <c:pt idx="2">
                  <c:v>45914.549999999996</c:v>
                </c:pt>
                <c:pt idx="3">
                  <c:v>47586.29</c:v>
                </c:pt>
                <c:pt idx="4">
                  <c:v>47923.880000000005</c:v>
                </c:pt>
                <c:pt idx="5">
                  <c:v>47918.63</c:v>
                </c:pt>
                <c:pt idx="6">
                  <c:v>48098.899999999994</c:v>
                </c:pt>
                <c:pt idx="7">
                  <c:v>47083.12</c:v>
                </c:pt>
                <c:pt idx="8">
                  <c:v>46003.090000000004</c:v>
                </c:pt>
                <c:pt idx="9">
                  <c:v>44400.009999999995</c:v>
                </c:pt>
                <c:pt idx="10">
                  <c:v>42838.409999999996</c:v>
                </c:pt>
                <c:pt idx="11">
                  <c:v>40647.46</c:v>
                </c:pt>
                <c:pt idx="12">
                  <c:v>39076.420000000006</c:v>
                </c:pt>
                <c:pt idx="13">
                  <c:v>36980.18</c:v>
                </c:pt>
                <c:pt idx="14">
                  <c:v>35490.370000000003</c:v>
                </c:pt>
                <c:pt idx="15">
                  <c:v>33392.79</c:v>
                </c:pt>
                <c:pt idx="16">
                  <c:v>31888.210000000006</c:v>
                </c:pt>
                <c:pt idx="17">
                  <c:v>30413.87</c:v>
                </c:pt>
                <c:pt idx="18">
                  <c:v>29074.530000000002</c:v>
                </c:pt>
                <c:pt idx="19">
                  <c:v>27469.46</c:v>
                </c:pt>
                <c:pt idx="20">
                  <c:v>26307.96</c:v>
                </c:pt>
                <c:pt idx="21">
                  <c:v>25168.38</c:v>
                </c:pt>
                <c:pt idx="22">
                  <c:v>24128.21</c:v>
                </c:pt>
                <c:pt idx="23">
                  <c:v>22825.05</c:v>
                </c:pt>
                <c:pt idx="24">
                  <c:v>22114.809999999998</c:v>
                </c:pt>
                <c:pt idx="25">
                  <c:v>21272.74</c:v>
                </c:pt>
                <c:pt idx="26">
                  <c:v>20531.269999999997</c:v>
                </c:pt>
                <c:pt idx="27">
                  <c:v>19839.34</c:v>
                </c:pt>
                <c:pt idx="28">
                  <c:v>19022.29</c:v>
                </c:pt>
                <c:pt idx="29">
                  <c:v>18666.39</c:v>
                </c:pt>
                <c:pt idx="30">
                  <c:v>18168.14</c:v>
                </c:pt>
                <c:pt idx="31">
                  <c:v>17709.37</c:v>
                </c:pt>
                <c:pt idx="32">
                  <c:v>17241.25</c:v>
                </c:pt>
                <c:pt idx="33">
                  <c:v>16777.61</c:v>
                </c:pt>
                <c:pt idx="34">
                  <c:v>16645.669999999998</c:v>
                </c:pt>
                <c:pt idx="35">
                  <c:v>16005.240000000002</c:v>
                </c:pt>
                <c:pt idx="36">
                  <c:v>15852.92</c:v>
                </c:pt>
                <c:pt idx="37">
                  <c:v>15621.760000000004</c:v>
                </c:pt>
                <c:pt idx="38">
                  <c:v>15280.790000000003</c:v>
                </c:pt>
                <c:pt idx="39">
                  <c:v>14952.12</c:v>
                </c:pt>
                <c:pt idx="40">
                  <c:v>14838.480000000001</c:v>
                </c:pt>
                <c:pt idx="41">
                  <c:v>14451.909999999998</c:v>
                </c:pt>
                <c:pt idx="42">
                  <c:v>14007.279999999999</c:v>
                </c:pt>
                <c:pt idx="43">
                  <c:v>13621.95</c:v>
                </c:pt>
                <c:pt idx="44">
                  <c:v>13387.86</c:v>
                </c:pt>
                <c:pt idx="45">
                  <c:v>13025.439999999999</c:v>
                </c:pt>
                <c:pt idx="46">
                  <c:v>12546.46</c:v>
                </c:pt>
                <c:pt idx="47">
                  <c:v>12102.699999999999</c:v>
                </c:pt>
                <c:pt idx="48">
                  <c:v>11770.48</c:v>
                </c:pt>
                <c:pt idx="49">
                  <c:v>11300.509999999998</c:v>
                </c:pt>
                <c:pt idx="50">
                  <c:v>10806.369999999999</c:v>
                </c:pt>
                <c:pt idx="51">
                  <c:v>10363.130000000001</c:v>
                </c:pt>
                <c:pt idx="52">
                  <c:v>9945.3199999999979</c:v>
                </c:pt>
                <c:pt idx="53">
                  <c:v>9530.92</c:v>
                </c:pt>
                <c:pt idx="54">
                  <c:v>9248.02</c:v>
                </c:pt>
                <c:pt idx="55">
                  <c:v>8786.44</c:v>
                </c:pt>
                <c:pt idx="56">
                  <c:v>8289.6200000000008</c:v>
                </c:pt>
                <c:pt idx="57">
                  <c:v>8009.9699999999993</c:v>
                </c:pt>
                <c:pt idx="58">
                  <c:v>7637.06</c:v>
                </c:pt>
                <c:pt idx="59">
                  <c:v>7147.6399999999994</c:v>
                </c:pt>
                <c:pt idx="60">
                  <c:v>6939.6600000000017</c:v>
                </c:pt>
                <c:pt idx="61">
                  <c:v>6688</c:v>
                </c:pt>
                <c:pt idx="62">
                  <c:v>6284.49</c:v>
                </c:pt>
                <c:pt idx="63">
                  <c:v>6045.3700000000008</c:v>
                </c:pt>
                <c:pt idx="64">
                  <c:v>5782.68</c:v>
                </c:pt>
                <c:pt idx="65">
                  <c:v>5416.66</c:v>
                </c:pt>
                <c:pt idx="66">
                  <c:v>5261.4399999999987</c:v>
                </c:pt>
                <c:pt idx="67">
                  <c:v>4987.91</c:v>
                </c:pt>
                <c:pt idx="68">
                  <c:v>4734.3899999999994</c:v>
                </c:pt>
                <c:pt idx="69">
                  <c:v>4564.5999999999995</c:v>
                </c:pt>
                <c:pt idx="70">
                  <c:v>4317.07</c:v>
                </c:pt>
                <c:pt idx="71">
                  <c:v>4208.1499999999996</c:v>
                </c:pt>
                <c:pt idx="72">
                  <c:v>3963.58</c:v>
                </c:pt>
                <c:pt idx="73">
                  <c:v>3865.7200000000003</c:v>
                </c:pt>
                <c:pt idx="74">
                  <c:v>3723.2599999999998</c:v>
                </c:pt>
                <c:pt idx="75">
                  <c:v>3633.6700000000005</c:v>
                </c:pt>
                <c:pt idx="76">
                  <c:v>3466.1500000000005</c:v>
                </c:pt>
                <c:pt idx="77">
                  <c:v>3287.0900000000006</c:v>
                </c:pt>
                <c:pt idx="78">
                  <c:v>3193.1799999999994</c:v>
                </c:pt>
                <c:pt idx="79">
                  <c:v>3142.0699999999997</c:v>
                </c:pt>
                <c:pt idx="80">
                  <c:v>2830.0799999999995</c:v>
                </c:pt>
                <c:pt idx="81">
                  <c:v>2797.0999999999995</c:v>
                </c:pt>
                <c:pt idx="82">
                  <c:v>2733.2799999999997</c:v>
                </c:pt>
                <c:pt idx="83">
                  <c:v>2623.84</c:v>
                </c:pt>
                <c:pt idx="84">
                  <c:v>2604.9599999999991</c:v>
                </c:pt>
                <c:pt idx="85">
                  <c:v>2510.6499999999996</c:v>
                </c:pt>
                <c:pt idx="86">
                  <c:v>2324.7000000000003</c:v>
                </c:pt>
                <c:pt idx="87">
                  <c:v>2276.16</c:v>
                </c:pt>
                <c:pt idx="88">
                  <c:v>2223.13</c:v>
                </c:pt>
                <c:pt idx="89">
                  <c:v>1990.8300000000004</c:v>
                </c:pt>
                <c:pt idx="90">
                  <c:v>2099.8199999999997</c:v>
                </c:pt>
                <c:pt idx="91">
                  <c:v>1902.12</c:v>
                </c:pt>
                <c:pt idx="92">
                  <c:v>1834.3600000000001</c:v>
                </c:pt>
                <c:pt idx="93">
                  <c:v>1845.7699999999995</c:v>
                </c:pt>
                <c:pt idx="94">
                  <c:v>1749.9299999999998</c:v>
                </c:pt>
                <c:pt idx="95">
                  <c:v>1724.1100000000001</c:v>
                </c:pt>
                <c:pt idx="96">
                  <c:v>1650.5800000000004</c:v>
                </c:pt>
                <c:pt idx="97">
                  <c:v>1623.4299999999998</c:v>
                </c:pt>
                <c:pt idx="98">
                  <c:v>1508.4300000000003</c:v>
                </c:pt>
                <c:pt idx="99">
                  <c:v>1474.9000000000005</c:v>
                </c:pt>
                <c:pt idx="100">
                  <c:v>1329.83</c:v>
                </c:pt>
                <c:pt idx="101">
                  <c:v>1325.6600000000003</c:v>
                </c:pt>
                <c:pt idx="102">
                  <c:v>1292.0800000000004</c:v>
                </c:pt>
                <c:pt idx="103">
                  <c:v>1186.8000000000002</c:v>
                </c:pt>
                <c:pt idx="104">
                  <c:v>1149.5999999999999</c:v>
                </c:pt>
                <c:pt idx="105">
                  <c:v>1225.8800000000001</c:v>
                </c:pt>
                <c:pt idx="106">
                  <c:v>1132.3200000000002</c:v>
                </c:pt>
                <c:pt idx="107">
                  <c:v>1038.7599999999998</c:v>
                </c:pt>
                <c:pt idx="108">
                  <c:v>1047.0299999999997</c:v>
                </c:pt>
                <c:pt idx="109">
                  <c:v>982.26000000000022</c:v>
                </c:pt>
                <c:pt idx="110">
                  <c:v>986.53000000000009</c:v>
                </c:pt>
                <c:pt idx="111">
                  <c:v>930.77</c:v>
                </c:pt>
                <c:pt idx="112">
                  <c:v>937.42000000000007</c:v>
                </c:pt>
                <c:pt idx="113">
                  <c:v>840.63</c:v>
                </c:pt>
                <c:pt idx="114">
                  <c:v>788.93000000000006</c:v>
                </c:pt>
                <c:pt idx="115">
                  <c:v>756.88199999999995</c:v>
                </c:pt>
                <c:pt idx="116">
                  <c:v>802.55000000000018</c:v>
                </c:pt>
                <c:pt idx="117">
                  <c:v>669.13500000000022</c:v>
                </c:pt>
                <c:pt idx="118">
                  <c:v>620.08400000000006</c:v>
                </c:pt>
                <c:pt idx="119">
                  <c:v>701.14</c:v>
                </c:pt>
                <c:pt idx="120">
                  <c:v>625.74099999999999</c:v>
                </c:pt>
                <c:pt idx="121">
                  <c:v>609.38700000000006</c:v>
                </c:pt>
                <c:pt idx="122">
                  <c:v>575.35900000000015</c:v>
                </c:pt>
                <c:pt idx="123">
                  <c:v>612.70200000000011</c:v>
                </c:pt>
                <c:pt idx="124">
                  <c:v>567.67499999999995</c:v>
                </c:pt>
                <c:pt idx="125">
                  <c:v>494.29800000000017</c:v>
                </c:pt>
                <c:pt idx="126">
                  <c:v>529.63399999999979</c:v>
                </c:pt>
                <c:pt idx="127">
                  <c:v>475.6</c:v>
                </c:pt>
                <c:pt idx="128">
                  <c:v>450.57600000000002</c:v>
                </c:pt>
                <c:pt idx="129">
                  <c:v>426.22700000000009</c:v>
                </c:pt>
                <c:pt idx="130">
                  <c:v>466.90499999999992</c:v>
                </c:pt>
                <c:pt idx="131">
                  <c:v>442.23000000000013</c:v>
                </c:pt>
                <c:pt idx="132">
                  <c:v>434.55699999999996</c:v>
                </c:pt>
                <c:pt idx="133">
                  <c:v>413.2</c:v>
                </c:pt>
                <c:pt idx="134">
                  <c:v>391.86100000000005</c:v>
                </c:pt>
                <c:pt idx="135">
                  <c:v>456.89299999999997</c:v>
                </c:pt>
                <c:pt idx="136">
                  <c:v>321.81899999999985</c:v>
                </c:pt>
                <c:pt idx="137">
                  <c:v>310.47800000000007</c:v>
                </c:pt>
                <c:pt idx="138">
                  <c:v>350.16600000000011</c:v>
                </c:pt>
                <c:pt idx="139">
                  <c:v>254.11300000000006</c:v>
                </c:pt>
                <c:pt idx="140">
                  <c:v>347.48800000000006</c:v>
                </c:pt>
                <c:pt idx="141">
                  <c:v>329.81000000000012</c:v>
                </c:pt>
                <c:pt idx="142">
                  <c:v>306.80000000000013</c:v>
                </c:pt>
                <c:pt idx="143">
                  <c:v>306.80099999999993</c:v>
                </c:pt>
                <c:pt idx="144">
                  <c:v>227.75799999999992</c:v>
                </c:pt>
                <c:pt idx="145">
                  <c:v>275.7829999999999</c:v>
                </c:pt>
                <c:pt idx="146">
                  <c:v>255.43600000000004</c:v>
                </c:pt>
                <c:pt idx="147">
                  <c:v>175.73900000000003</c:v>
                </c:pt>
                <c:pt idx="148">
                  <c:v>300.12</c:v>
                </c:pt>
                <c:pt idx="149">
                  <c:v>229.08699999999999</c:v>
                </c:pt>
                <c:pt idx="150">
                  <c:v>207.07799999999997</c:v>
                </c:pt>
                <c:pt idx="151">
                  <c:v>183.73500000000001</c:v>
                </c:pt>
                <c:pt idx="152">
                  <c:v>181.06600000000003</c:v>
                </c:pt>
                <c:pt idx="153">
                  <c:v>168.72899999999993</c:v>
                </c:pt>
                <c:pt idx="154">
                  <c:v>238.08699999999999</c:v>
                </c:pt>
                <c:pt idx="155">
                  <c:v>169.72699999999998</c:v>
                </c:pt>
                <c:pt idx="156">
                  <c:v>198.404</c:v>
                </c:pt>
                <c:pt idx="157">
                  <c:v>183.73300000000006</c:v>
                </c:pt>
                <c:pt idx="158">
                  <c:v>146.38300000000004</c:v>
                </c:pt>
                <c:pt idx="159">
                  <c:v>165.05799999999999</c:v>
                </c:pt>
                <c:pt idx="160">
                  <c:v>222.40899999999999</c:v>
                </c:pt>
                <c:pt idx="161">
                  <c:v>158.38900000000001</c:v>
                </c:pt>
                <c:pt idx="162">
                  <c:v>148.05100000000004</c:v>
                </c:pt>
                <c:pt idx="163">
                  <c:v>134.04399999999998</c:v>
                </c:pt>
                <c:pt idx="164">
                  <c:v>158.05100000000004</c:v>
                </c:pt>
                <c:pt idx="165">
                  <c:v>134.04200000000003</c:v>
                </c:pt>
                <c:pt idx="166">
                  <c:v>109.03399999999999</c:v>
                </c:pt>
                <c:pt idx="167">
                  <c:v>194.39500000000004</c:v>
                </c:pt>
                <c:pt idx="168">
                  <c:v>160.38400000000001</c:v>
                </c:pt>
                <c:pt idx="169">
                  <c:v>94.02800000000002</c:v>
                </c:pt>
                <c:pt idx="170">
                  <c:v>118.70300000000009</c:v>
                </c:pt>
                <c:pt idx="171">
                  <c:v>112.69999999999999</c:v>
                </c:pt>
                <c:pt idx="172">
                  <c:v>128.70500000000004</c:v>
                </c:pt>
                <c:pt idx="173">
                  <c:v>97.362000000000023</c:v>
                </c:pt>
                <c:pt idx="174">
                  <c:v>123.036</c:v>
                </c:pt>
                <c:pt idx="175">
                  <c:v>103.36500000000001</c:v>
                </c:pt>
                <c:pt idx="176">
                  <c:v>164.04799999999994</c:v>
                </c:pt>
                <c:pt idx="177">
                  <c:v>88.35899999999998</c:v>
                </c:pt>
                <c:pt idx="178">
                  <c:v>97.362000000000023</c:v>
                </c:pt>
                <c:pt idx="179">
                  <c:v>26.007000000000062</c:v>
                </c:pt>
                <c:pt idx="180">
                  <c:v>119.36700000000002</c:v>
                </c:pt>
                <c:pt idx="181">
                  <c:v>105.69599999999997</c:v>
                </c:pt>
                <c:pt idx="182">
                  <c:v>68.685000000000002</c:v>
                </c:pt>
                <c:pt idx="183">
                  <c:v>83.688999999999965</c:v>
                </c:pt>
                <c:pt idx="184">
                  <c:v>87.357999999999947</c:v>
                </c:pt>
                <c:pt idx="185">
                  <c:v>66.351000000000056</c:v>
                </c:pt>
                <c:pt idx="186">
                  <c:v>93.358999999999924</c:v>
                </c:pt>
                <c:pt idx="187">
                  <c:v>99.36099999999999</c:v>
                </c:pt>
                <c:pt idx="188">
                  <c:v>104.029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4D-4CD8-8BD7-F00B1314AE74}"/>
            </c:ext>
          </c:extLst>
        </c:ser>
        <c:ser>
          <c:idx val="2"/>
          <c:order val="1"/>
          <c:tx>
            <c:strRef>
              <c:f>'3 Data'!$P$5</c:f>
              <c:strCache>
                <c:ptCount val="1"/>
                <c:pt idx="0">
                  <c:v>Exc mCherry (590) </c:v>
                </c:pt>
              </c:strCache>
            </c:strRef>
          </c:tx>
          <c:spPr>
            <a:ln w="254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'3 Data'!$K$7:$K$102</c:f>
              <c:numCache>
                <c:formatCode>General</c:formatCode>
                <c:ptCount val="96"/>
                <c:pt idx="0">
                  <c:v>605</c:v>
                </c:pt>
                <c:pt idx="1">
                  <c:v>606</c:v>
                </c:pt>
                <c:pt idx="2">
                  <c:v>607</c:v>
                </c:pt>
                <c:pt idx="3">
                  <c:v>608</c:v>
                </c:pt>
                <c:pt idx="4">
                  <c:v>609</c:v>
                </c:pt>
                <c:pt idx="5">
                  <c:v>610</c:v>
                </c:pt>
                <c:pt idx="6">
                  <c:v>611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615</c:v>
                </c:pt>
                <c:pt idx="11">
                  <c:v>616</c:v>
                </c:pt>
                <c:pt idx="12">
                  <c:v>617</c:v>
                </c:pt>
                <c:pt idx="13">
                  <c:v>618</c:v>
                </c:pt>
                <c:pt idx="14">
                  <c:v>619</c:v>
                </c:pt>
                <c:pt idx="15">
                  <c:v>620</c:v>
                </c:pt>
                <c:pt idx="16">
                  <c:v>621</c:v>
                </c:pt>
                <c:pt idx="17">
                  <c:v>622</c:v>
                </c:pt>
                <c:pt idx="18">
                  <c:v>623</c:v>
                </c:pt>
                <c:pt idx="19">
                  <c:v>624</c:v>
                </c:pt>
                <c:pt idx="20">
                  <c:v>625</c:v>
                </c:pt>
                <c:pt idx="21">
                  <c:v>626</c:v>
                </c:pt>
                <c:pt idx="22">
                  <c:v>627</c:v>
                </c:pt>
                <c:pt idx="23">
                  <c:v>628</c:v>
                </c:pt>
                <c:pt idx="24">
                  <c:v>629</c:v>
                </c:pt>
                <c:pt idx="25">
                  <c:v>630</c:v>
                </c:pt>
                <c:pt idx="26">
                  <c:v>631</c:v>
                </c:pt>
                <c:pt idx="27">
                  <c:v>632</c:v>
                </c:pt>
                <c:pt idx="28">
                  <c:v>633</c:v>
                </c:pt>
                <c:pt idx="29">
                  <c:v>634</c:v>
                </c:pt>
                <c:pt idx="30">
                  <c:v>635</c:v>
                </c:pt>
                <c:pt idx="31">
                  <c:v>636</c:v>
                </c:pt>
                <c:pt idx="32">
                  <c:v>637</c:v>
                </c:pt>
                <c:pt idx="33">
                  <c:v>638</c:v>
                </c:pt>
                <c:pt idx="34">
                  <c:v>639</c:v>
                </c:pt>
                <c:pt idx="35">
                  <c:v>640</c:v>
                </c:pt>
                <c:pt idx="36">
                  <c:v>641</c:v>
                </c:pt>
                <c:pt idx="37">
                  <c:v>642</c:v>
                </c:pt>
                <c:pt idx="38">
                  <c:v>643</c:v>
                </c:pt>
                <c:pt idx="39">
                  <c:v>644</c:v>
                </c:pt>
                <c:pt idx="40">
                  <c:v>645</c:v>
                </c:pt>
                <c:pt idx="41">
                  <c:v>646</c:v>
                </c:pt>
                <c:pt idx="42">
                  <c:v>647</c:v>
                </c:pt>
                <c:pt idx="43">
                  <c:v>648</c:v>
                </c:pt>
                <c:pt idx="44">
                  <c:v>649</c:v>
                </c:pt>
                <c:pt idx="45">
                  <c:v>650</c:v>
                </c:pt>
                <c:pt idx="46">
                  <c:v>651</c:v>
                </c:pt>
                <c:pt idx="47">
                  <c:v>652</c:v>
                </c:pt>
                <c:pt idx="48">
                  <c:v>653</c:v>
                </c:pt>
                <c:pt idx="49">
                  <c:v>654</c:v>
                </c:pt>
                <c:pt idx="50">
                  <c:v>655</c:v>
                </c:pt>
                <c:pt idx="51">
                  <c:v>656</c:v>
                </c:pt>
                <c:pt idx="52">
                  <c:v>657</c:v>
                </c:pt>
                <c:pt idx="53">
                  <c:v>658</c:v>
                </c:pt>
                <c:pt idx="54">
                  <c:v>659</c:v>
                </c:pt>
                <c:pt idx="55">
                  <c:v>660</c:v>
                </c:pt>
                <c:pt idx="56">
                  <c:v>661</c:v>
                </c:pt>
                <c:pt idx="57">
                  <c:v>662</c:v>
                </c:pt>
                <c:pt idx="58">
                  <c:v>663</c:v>
                </c:pt>
                <c:pt idx="59">
                  <c:v>664</c:v>
                </c:pt>
                <c:pt idx="60">
                  <c:v>665</c:v>
                </c:pt>
                <c:pt idx="61">
                  <c:v>666</c:v>
                </c:pt>
                <c:pt idx="62">
                  <c:v>667</c:v>
                </c:pt>
                <c:pt idx="63">
                  <c:v>668</c:v>
                </c:pt>
                <c:pt idx="64">
                  <c:v>669</c:v>
                </c:pt>
                <c:pt idx="65">
                  <c:v>670</c:v>
                </c:pt>
                <c:pt idx="66">
                  <c:v>671</c:v>
                </c:pt>
                <c:pt idx="67">
                  <c:v>672</c:v>
                </c:pt>
                <c:pt idx="68">
                  <c:v>673</c:v>
                </c:pt>
                <c:pt idx="69">
                  <c:v>674</c:v>
                </c:pt>
                <c:pt idx="70">
                  <c:v>675</c:v>
                </c:pt>
                <c:pt idx="71">
                  <c:v>676</c:v>
                </c:pt>
                <c:pt idx="72">
                  <c:v>677</c:v>
                </c:pt>
                <c:pt idx="73">
                  <c:v>678</c:v>
                </c:pt>
                <c:pt idx="74">
                  <c:v>679</c:v>
                </c:pt>
                <c:pt idx="75">
                  <c:v>680</c:v>
                </c:pt>
                <c:pt idx="76">
                  <c:v>681</c:v>
                </c:pt>
                <c:pt idx="77">
                  <c:v>682</c:v>
                </c:pt>
                <c:pt idx="78">
                  <c:v>683</c:v>
                </c:pt>
                <c:pt idx="79">
                  <c:v>684</c:v>
                </c:pt>
                <c:pt idx="80">
                  <c:v>685</c:v>
                </c:pt>
                <c:pt idx="81">
                  <c:v>686</c:v>
                </c:pt>
                <c:pt idx="82">
                  <c:v>687</c:v>
                </c:pt>
                <c:pt idx="83">
                  <c:v>688</c:v>
                </c:pt>
                <c:pt idx="84">
                  <c:v>689</c:v>
                </c:pt>
                <c:pt idx="85">
                  <c:v>690</c:v>
                </c:pt>
                <c:pt idx="86">
                  <c:v>691</c:v>
                </c:pt>
                <c:pt idx="87">
                  <c:v>692</c:v>
                </c:pt>
                <c:pt idx="88">
                  <c:v>693</c:v>
                </c:pt>
                <c:pt idx="89">
                  <c:v>694</c:v>
                </c:pt>
                <c:pt idx="90">
                  <c:v>695</c:v>
                </c:pt>
                <c:pt idx="91">
                  <c:v>696</c:v>
                </c:pt>
                <c:pt idx="92">
                  <c:v>697</c:v>
                </c:pt>
                <c:pt idx="93">
                  <c:v>698</c:v>
                </c:pt>
                <c:pt idx="94">
                  <c:v>699</c:v>
                </c:pt>
                <c:pt idx="95">
                  <c:v>700</c:v>
                </c:pt>
              </c:numCache>
            </c:numRef>
          </c:xVal>
          <c:yVal>
            <c:numRef>
              <c:f>'3 Data'!$L$7:$L$102</c:f>
              <c:numCache>
                <c:formatCode>0</c:formatCode>
                <c:ptCount val="96"/>
                <c:pt idx="0">
                  <c:v>62.039999999999964</c:v>
                </c:pt>
                <c:pt idx="1">
                  <c:v>87.7199999999998</c:v>
                </c:pt>
                <c:pt idx="2">
                  <c:v>8.0099999999999909</c:v>
                </c:pt>
                <c:pt idx="3">
                  <c:v>61.039999999999964</c:v>
                </c:pt>
                <c:pt idx="4">
                  <c:v>110.40000000000009</c:v>
                </c:pt>
                <c:pt idx="5">
                  <c:v>35.679999999999836</c:v>
                </c:pt>
                <c:pt idx="6">
                  <c:v>75.379999999999882</c:v>
                </c:pt>
                <c:pt idx="7">
                  <c:v>50.3599999999999</c:v>
                </c:pt>
                <c:pt idx="8">
                  <c:v>91.3900000000001</c:v>
                </c:pt>
                <c:pt idx="9">
                  <c:v>96.720000000000027</c:v>
                </c:pt>
                <c:pt idx="10">
                  <c:v>50.029999999999973</c:v>
                </c:pt>
                <c:pt idx="11">
                  <c:v>124.07299999999998</c:v>
                </c:pt>
                <c:pt idx="12">
                  <c:v>55.029999999999973</c:v>
                </c:pt>
                <c:pt idx="13">
                  <c:v>136.07399999999996</c:v>
                </c:pt>
                <c:pt idx="14">
                  <c:v>66.37</c:v>
                </c:pt>
                <c:pt idx="15">
                  <c:v>14.340000000000089</c:v>
                </c:pt>
                <c:pt idx="16">
                  <c:v>91.714999999999861</c:v>
                </c:pt>
                <c:pt idx="17">
                  <c:v>98.382999999999925</c:v>
                </c:pt>
                <c:pt idx="18">
                  <c:v>95.377999999999929</c:v>
                </c:pt>
                <c:pt idx="19">
                  <c:v>106.721</c:v>
                </c:pt>
                <c:pt idx="20">
                  <c:v>73.704000000000065</c:v>
                </c:pt>
                <c:pt idx="21">
                  <c:v>141.73500000000001</c:v>
                </c:pt>
                <c:pt idx="22">
                  <c:v>49.02499999999992</c:v>
                </c:pt>
                <c:pt idx="23">
                  <c:v>117.06100000000004</c:v>
                </c:pt>
                <c:pt idx="24">
                  <c:v>70.033000000000015</c:v>
                </c:pt>
                <c:pt idx="25">
                  <c:v>107.05099999999993</c:v>
                </c:pt>
                <c:pt idx="26">
                  <c:v>98.380999999999972</c:v>
                </c:pt>
                <c:pt idx="27">
                  <c:v>32.682000000000016</c:v>
                </c:pt>
                <c:pt idx="28">
                  <c:v>63.028999999999996</c:v>
                </c:pt>
                <c:pt idx="29">
                  <c:v>36.017999999999915</c:v>
                </c:pt>
                <c:pt idx="30">
                  <c:v>84.373000000000047</c:v>
                </c:pt>
                <c:pt idx="31">
                  <c:v>109.05100000000004</c:v>
                </c:pt>
                <c:pt idx="32">
                  <c:v>131.05999999999995</c:v>
                </c:pt>
                <c:pt idx="33">
                  <c:v>79.702999999999975</c:v>
                </c:pt>
                <c:pt idx="34">
                  <c:v>24.677999999999997</c:v>
                </c:pt>
                <c:pt idx="35">
                  <c:v>68.031000000000063</c:v>
                </c:pt>
                <c:pt idx="36">
                  <c:v>71.697999999999979</c:v>
                </c:pt>
                <c:pt idx="37">
                  <c:v>135.72699999999998</c:v>
                </c:pt>
                <c:pt idx="38">
                  <c:v>65.02800000000002</c:v>
                </c:pt>
                <c:pt idx="39">
                  <c:v>109.38</c:v>
                </c:pt>
                <c:pt idx="40">
                  <c:v>60.692999999999984</c:v>
                </c:pt>
                <c:pt idx="41">
                  <c:v>64.36099999999999</c:v>
                </c:pt>
                <c:pt idx="42">
                  <c:v>98.70900000000006</c:v>
                </c:pt>
                <c:pt idx="43">
                  <c:v>40.015999999999963</c:v>
                </c:pt>
                <c:pt idx="44">
                  <c:v>32.01400000000001</c:v>
                </c:pt>
                <c:pt idx="45">
                  <c:v>89.371999999999957</c:v>
                </c:pt>
                <c:pt idx="46">
                  <c:v>48.019999999999982</c:v>
                </c:pt>
                <c:pt idx="47">
                  <c:v>75.031999999999925</c:v>
                </c:pt>
                <c:pt idx="48">
                  <c:v>25.344000000000051</c:v>
                </c:pt>
                <c:pt idx="49">
                  <c:v>53.355000000000018</c:v>
                </c:pt>
                <c:pt idx="50">
                  <c:v>53.687999999999988</c:v>
                </c:pt>
                <c:pt idx="51">
                  <c:v>43.685000000000059</c:v>
                </c:pt>
                <c:pt idx="52">
                  <c:v>45.684999999999945</c:v>
                </c:pt>
                <c:pt idx="53">
                  <c:v>10.672000000000025</c:v>
                </c:pt>
                <c:pt idx="54">
                  <c:v>27.343999999999937</c:v>
                </c:pt>
                <c:pt idx="55">
                  <c:v>31.677999999999997</c:v>
                </c:pt>
                <c:pt idx="56">
                  <c:v>56.353999999999928</c:v>
                </c:pt>
                <c:pt idx="57">
                  <c:v>37.68100000000004</c:v>
                </c:pt>
                <c:pt idx="58">
                  <c:v>21.675000000000068</c:v>
                </c:pt>
                <c:pt idx="59">
                  <c:v>48.685000000000059</c:v>
                </c:pt>
                <c:pt idx="60">
                  <c:v>67.691000000000031</c:v>
                </c:pt>
                <c:pt idx="61">
                  <c:v>45.015999999999963</c:v>
                </c:pt>
                <c:pt idx="62">
                  <c:v>9.6700000000000728</c:v>
                </c:pt>
                <c:pt idx="63">
                  <c:v>85.030000000000086</c:v>
                </c:pt>
                <c:pt idx="64">
                  <c:v>54.350999999999999</c:v>
                </c:pt>
                <c:pt idx="65">
                  <c:v>52.018000000000029</c:v>
                </c:pt>
                <c:pt idx="66">
                  <c:v>63.355999999999995</c:v>
                </c:pt>
                <c:pt idx="67">
                  <c:v>59.686000000000035</c:v>
                </c:pt>
                <c:pt idx="68">
                  <c:v>58.352999999999952</c:v>
                </c:pt>
                <c:pt idx="69">
                  <c:v>12.003000000000043</c:v>
                </c:pt>
                <c:pt idx="70">
                  <c:v>88.029999999999973</c:v>
                </c:pt>
                <c:pt idx="71">
                  <c:v>37.677999999999997</c:v>
                </c:pt>
                <c:pt idx="72">
                  <c:v>74.356999999999971</c:v>
                </c:pt>
                <c:pt idx="73">
                  <c:v>61.352999999999952</c:v>
                </c:pt>
                <c:pt idx="74">
                  <c:v>58.019000000000005</c:v>
                </c:pt>
                <c:pt idx="75">
                  <c:v>31.009999999999991</c:v>
                </c:pt>
                <c:pt idx="76">
                  <c:v>39.011999999999944</c:v>
                </c:pt>
                <c:pt idx="77">
                  <c:v>57.350999999999999</c:v>
                </c:pt>
                <c:pt idx="78">
                  <c:v>29.341999999999985</c:v>
                </c:pt>
                <c:pt idx="79">
                  <c:v>18.005999999999972</c:v>
                </c:pt>
                <c:pt idx="80">
                  <c:v>85.025999999999954</c:v>
                </c:pt>
                <c:pt idx="81">
                  <c:v>41.67999999999995</c:v>
                </c:pt>
                <c:pt idx="82">
                  <c:v>52.350000000000023</c:v>
                </c:pt>
                <c:pt idx="83">
                  <c:v>45.013000000000034</c:v>
                </c:pt>
                <c:pt idx="84">
                  <c:v>46.346000000000004</c:v>
                </c:pt>
                <c:pt idx="85">
                  <c:v>47.34699999999998</c:v>
                </c:pt>
                <c:pt idx="86">
                  <c:v>29.675000000000068</c:v>
                </c:pt>
                <c:pt idx="87">
                  <c:v>54.349999999999909</c:v>
                </c:pt>
                <c:pt idx="88">
                  <c:v>28.341000000000008</c:v>
                </c:pt>
                <c:pt idx="89">
                  <c:v>13.336999999999989</c:v>
                </c:pt>
                <c:pt idx="90">
                  <c:v>18.338999999999942</c:v>
                </c:pt>
                <c:pt idx="91">
                  <c:v>73.020000000000039</c:v>
                </c:pt>
                <c:pt idx="92">
                  <c:v>52.682999999999993</c:v>
                </c:pt>
                <c:pt idx="93">
                  <c:v>50.01400000000001</c:v>
                </c:pt>
                <c:pt idx="94">
                  <c:v>34.674999999999955</c:v>
                </c:pt>
                <c:pt idx="95">
                  <c:v>71.019999999999982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4D-4CD8-8BD7-F00B1314A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31424"/>
        <c:axId val="83432960"/>
      </c:scatterChart>
      <c:valAx>
        <c:axId val="83431424"/>
        <c:scaling>
          <c:orientation val="minMax"/>
          <c:max val="700"/>
          <c:min val="500"/>
        </c:scaling>
        <c:delete val="0"/>
        <c:axPos val="b"/>
        <c:numFmt formatCode="General" sourceLinked="1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3432960"/>
        <c:crosses val="autoZero"/>
        <c:crossBetween val="midCat"/>
        <c:majorUnit val="50"/>
        <c:minorUnit val="1"/>
      </c:valAx>
      <c:valAx>
        <c:axId val="834329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3431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57438573399194"/>
          <c:y val="1.9900516467699601E-2"/>
          <c:w val="0.6298739679484231"/>
          <c:h val="0.1570670433822759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/>
    <c:pageMargins b="1" l="0.75" r="0.75" t="1" header="0.5" footer="0.5"/>
    <c:pageSetup paperSize="0" orientation="landscape" horizontalDpi="-4" vertic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300429184549"/>
          <c:y val="9.40594627815248E-2"/>
          <c:w val="0.73390557939914203"/>
          <c:h val="0.878440572267548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Data'!$N$5</c:f>
              <c:strCache>
                <c:ptCount val="1"/>
                <c:pt idx="0">
                  <c:v>Exc NG (504)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'3 Data'!$E$7:$E$195</c:f>
              <c:numCache>
                <c:formatCode>General</c:formatCode>
                <c:ptCount val="189"/>
                <c:pt idx="0">
                  <c:v>512</c:v>
                </c:pt>
                <c:pt idx="1">
                  <c:v>513</c:v>
                </c:pt>
                <c:pt idx="2">
                  <c:v>514</c:v>
                </c:pt>
                <c:pt idx="3">
                  <c:v>515</c:v>
                </c:pt>
                <c:pt idx="4">
                  <c:v>516</c:v>
                </c:pt>
                <c:pt idx="5">
                  <c:v>517</c:v>
                </c:pt>
                <c:pt idx="6">
                  <c:v>518</c:v>
                </c:pt>
                <c:pt idx="7">
                  <c:v>519</c:v>
                </c:pt>
                <c:pt idx="8">
                  <c:v>520</c:v>
                </c:pt>
                <c:pt idx="9">
                  <c:v>521</c:v>
                </c:pt>
                <c:pt idx="10">
                  <c:v>522</c:v>
                </c:pt>
                <c:pt idx="11">
                  <c:v>523</c:v>
                </c:pt>
                <c:pt idx="12">
                  <c:v>524</c:v>
                </c:pt>
                <c:pt idx="13">
                  <c:v>525</c:v>
                </c:pt>
                <c:pt idx="14">
                  <c:v>526</c:v>
                </c:pt>
                <c:pt idx="15">
                  <c:v>527</c:v>
                </c:pt>
                <c:pt idx="16">
                  <c:v>528</c:v>
                </c:pt>
                <c:pt idx="17">
                  <c:v>529</c:v>
                </c:pt>
                <c:pt idx="18">
                  <c:v>530</c:v>
                </c:pt>
                <c:pt idx="19">
                  <c:v>531</c:v>
                </c:pt>
                <c:pt idx="20">
                  <c:v>532</c:v>
                </c:pt>
                <c:pt idx="21">
                  <c:v>533</c:v>
                </c:pt>
                <c:pt idx="22">
                  <c:v>534</c:v>
                </c:pt>
                <c:pt idx="23">
                  <c:v>535</c:v>
                </c:pt>
                <c:pt idx="24">
                  <c:v>536</c:v>
                </c:pt>
                <c:pt idx="25">
                  <c:v>537</c:v>
                </c:pt>
                <c:pt idx="26">
                  <c:v>538</c:v>
                </c:pt>
                <c:pt idx="27">
                  <c:v>539</c:v>
                </c:pt>
                <c:pt idx="28">
                  <c:v>540</c:v>
                </c:pt>
                <c:pt idx="29">
                  <c:v>541</c:v>
                </c:pt>
                <c:pt idx="30">
                  <c:v>542</c:v>
                </c:pt>
                <c:pt idx="31">
                  <c:v>543</c:v>
                </c:pt>
                <c:pt idx="32">
                  <c:v>544</c:v>
                </c:pt>
                <c:pt idx="33">
                  <c:v>545</c:v>
                </c:pt>
                <c:pt idx="34">
                  <c:v>546</c:v>
                </c:pt>
                <c:pt idx="35">
                  <c:v>547</c:v>
                </c:pt>
                <c:pt idx="36">
                  <c:v>548</c:v>
                </c:pt>
                <c:pt idx="37">
                  <c:v>549</c:v>
                </c:pt>
                <c:pt idx="38">
                  <c:v>550</c:v>
                </c:pt>
                <c:pt idx="39">
                  <c:v>551</c:v>
                </c:pt>
                <c:pt idx="40">
                  <c:v>552</c:v>
                </c:pt>
                <c:pt idx="41">
                  <c:v>553</c:v>
                </c:pt>
                <c:pt idx="42">
                  <c:v>554</c:v>
                </c:pt>
                <c:pt idx="43">
                  <c:v>555</c:v>
                </c:pt>
                <c:pt idx="44">
                  <c:v>556</c:v>
                </c:pt>
                <c:pt idx="45">
                  <c:v>557</c:v>
                </c:pt>
                <c:pt idx="46">
                  <c:v>558</c:v>
                </c:pt>
                <c:pt idx="47">
                  <c:v>559</c:v>
                </c:pt>
                <c:pt idx="48">
                  <c:v>560</c:v>
                </c:pt>
                <c:pt idx="49">
                  <c:v>561</c:v>
                </c:pt>
                <c:pt idx="50">
                  <c:v>562</c:v>
                </c:pt>
                <c:pt idx="51">
                  <c:v>563</c:v>
                </c:pt>
                <c:pt idx="52">
                  <c:v>564</c:v>
                </c:pt>
                <c:pt idx="53">
                  <c:v>565</c:v>
                </c:pt>
                <c:pt idx="54">
                  <c:v>566</c:v>
                </c:pt>
                <c:pt idx="55">
                  <c:v>567</c:v>
                </c:pt>
                <c:pt idx="56">
                  <c:v>568</c:v>
                </c:pt>
                <c:pt idx="57">
                  <c:v>569</c:v>
                </c:pt>
                <c:pt idx="58">
                  <c:v>570</c:v>
                </c:pt>
                <c:pt idx="59">
                  <c:v>571</c:v>
                </c:pt>
                <c:pt idx="60">
                  <c:v>572</c:v>
                </c:pt>
                <c:pt idx="61">
                  <c:v>573</c:v>
                </c:pt>
                <c:pt idx="62">
                  <c:v>574</c:v>
                </c:pt>
                <c:pt idx="63">
                  <c:v>575</c:v>
                </c:pt>
                <c:pt idx="64">
                  <c:v>576</c:v>
                </c:pt>
                <c:pt idx="65">
                  <c:v>577</c:v>
                </c:pt>
                <c:pt idx="66">
                  <c:v>578</c:v>
                </c:pt>
                <c:pt idx="67">
                  <c:v>579</c:v>
                </c:pt>
                <c:pt idx="68">
                  <c:v>580</c:v>
                </c:pt>
                <c:pt idx="69">
                  <c:v>581</c:v>
                </c:pt>
                <c:pt idx="70">
                  <c:v>582</c:v>
                </c:pt>
                <c:pt idx="71">
                  <c:v>583</c:v>
                </c:pt>
                <c:pt idx="72">
                  <c:v>584</c:v>
                </c:pt>
                <c:pt idx="73">
                  <c:v>585</c:v>
                </c:pt>
                <c:pt idx="74">
                  <c:v>586</c:v>
                </c:pt>
                <c:pt idx="75">
                  <c:v>587</c:v>
                </c:pt>
                <c:pt idx="76">
                  <c:v>588</c:v>
                </c:pt>
                <c:pt idx="77">
                  <c:v>589</c:v>
                </c:pt>
                <c:pt idx="78">
                  <c:v>590</c:v>
                </c:pt>
                <c:pt idx="79">
                  <c:v>591</c:v>
                </c:pt>
                <c:pt idx="80">
                  <c:v>592</c:v>
                </c:pt>
                <c:pt idx="81">
                  <c:v>593</c:v>
                </c:pt>
                <c:pt idx="82">
                  <c:v>594</c:v>
                </c:pt>
                <c:pt idx="83">
                  <c:v>595</c:v>
                </c:pt>
                <c:pt idx="84">
                  <c:v>596</c:v>
                </c:pt>
                <c:pt idx="85">
                  <c:v>597</c:v>
                </c:pt>
                <c:pt idx="86">
                  <c:v>598</c:v>
                </c:pt>
                <c:pt idx="87">
                  <c:v>599</c:v>
                </c:pt>
                <c:pt idx="88">
                  <c:v>600</c:v>
                </c:pt>
                <c:pt idx="89">
                  <c:v>601</c:v>
                </c:pt>
                <c:pt idx="90">
                  <c:v>602</c:v>
                </c:pt>
                <c:pt idx="91">
                  <c:v>603</c:v>
                </c:pt>
                <c:pt idx="92">
                  <c:v>604</c:v>
                </c:pt>
                <c:pt idx="93">
                  <c:v>605</c:v>
                </c:pt>
                <c:pt idx="94">
                  <c:v>606</c:v>
                </c:pt>
                <c:pt idx="95">
                  <c:v>607</c:v>
                </c:pt>
                <c:pt idx="96">
                  <c:v>608</c:v>
                </c:pt>
                <c:pt idx="97">
                  <c:v>609</c:v>
                </c:pt>
                <c:pt idx="98">
                  <c:v>610</c:v>
                </c:pt>
                <c:pt idx="99">
                  <c:v>611</c:v>
                </c:pt>
                <c:pt idx="100">
                  <c:v>612</c:v>
                </c:pt>
                <c:pt idx="101">
                  <c:v>613</c:v>
                </c:pt>
                <c:pt idx="102">
                  <c:v>614</c:v>
                </c:pt>
                <c:pt idx="103">
                  <c:v>615</c:v>
                </c:pt>
                <c:pt idx="104">
                  <c:v>616</c:v>
                </c:pt>
                <c:pt idx="105">
                  <c:v>617</c:v>
                </c:pt>
                <c:pt idx="106">
                  <c:v>618</c:v>
                </c:pt>
                <c:pt idx="107">
                  <c:v>619</c:v>
                </c:pt>
                <c:pt idx="108">
                  <c:v>620</c:v>
                </c:pt>
                <c:pt idx="109">
                  <c:v>621</c:v>
                </c:pt>
                <c:pt idx="110">
                  <c:v>622</c:v>
                </c:pt>
                <c:pt idx="111">
                  <c:v>623</c:v>
                </c:pt>
                <c:pt idx="112">
                  <c:v>624</c:v>
                </c:pt>
                <c:pt idx="113">
                  <c:v>625</c:v>
                </c:pt>
                <c:pt idx="114">
                  <c:v>626</c:v>
                </c:pt>
                <c:pt idx="115">
                  <c:v>627</c:v>
                </c:pt>
                <c:pt idx="116">
                  <c:v>628</c:v>
                </c:pt>
                <c:pt idx="117">
                  <c:v>629</c:v>
                </c:pt>
                <c:pt idx="118">
                  <c:v>630</c:v>
                </c:pt>
                <c:pt idx="119">
                  <c:v>631</c:v>
                </c:pt>
                <c:pt idx="120">
                  <c:v>632</c:v>
                </c:pt>
                <c:pt idx="121">
                  <c:v>633</c:v>
                </c:pt>
                <c:pt idx="122">
                  <c:v>634</c:v>
                </c:pt>
                <c:pt idx="123">
                  <c:v>635</c:v>
                </c:pt>
                <c:pt idx="124">
                  <c:v>636</c:v>
                </c:pt>
                <c:pt idx="125">
                  <c:v>637</c:v>
                </c:pt>
                <c:pt idx="126">
                  <c:v>638</c:v>
                </c:pt>
                <c:pt idx="127">
                  <c:v>639</c:v>
                </c:pt>
                <c:pt idx="128">
                  <c:v>640</c:v>
                </c:pt>
                <c:pt idx="129">
                  <c:v>641</c:v>
                </c:pt>
                <c:pt idx="130">
                  <c:v>642</c:v>
                </c:pt>
                <c:pt idx="131">
                  <c:v>643</c:v>
                </c:pt>
                <c:pt idx="132">
                  <c:v>644</c:v>
                </c:pt>
                <c:pt idx="133">
                  <c:v>645</c:v>
                </c:pt>
                <c:pt idx="134">
                  <c:v>646</c:v>
                </c:pt>
                <c:pt idx="135">
                  <c:v>647</c:v>
                </c:pt>
                <c:pt idx="136">
                  <c:v>648</c:v>
                </c:pt>
                <c:pt idx="137">
                  <c:v>649</c:v>
                </c:pt>
                <c:pt idx="138">
                  <c:v>650</c:v>
                </c:pt>
                <c:pt idx="139">
                  <c:v>651</c:v>
                </c:pt>
                <c:pt idx="140">
                  <c:v>652</c:v>
                </c:pt>
                <c:pt idx="141">
                  <c:v>653</c:v>
                </c:pt>
                <c:pt idx="142">
                  <c:v>654</c:v>
                </c:pt>
                <c:pt idx="143">
                  <c:v>655</c:v>
                </c:pt>
                <c:pt idx="144">
                  <c:v>656</c:v>
                </c:pt>
                <c:pt idx="145">
                  <c:v>657</c:v>
                </c:pt>
                <c:pt idx="146">
                  <c:v>658</c:v>
                </c:pt>
                <c:pt idx="147">
                  <c:v>659</c:v>
                </c:pt>
                <c:pt idx="148">
                  <c:v>660</c:v>
                </c:pt>
                <c:pt idx="149">
                  <c:v>661</c:v>
                </c:pt>
                <c:pt idx="150">
                  <c:v>662</c:v>
                </c:pt>
                <c:pt idx="151">
                  <c:v>663</c:v>
                </c:pt>
                <c:pt idx="152">
                  <c:v>664</c:v>
                </c:pt>
                <c:pt idx="153">
                  <c:v>665</c:v>
                </c:pt>
                <c:pt idx="154">
                  <c:v>666</c:v>
                </c:pt>
                <c:pt idx="155">
                  <c:v>667</c:v>
                </c:pt>
                <c:pt idx="156">
                  <c:v>668</c:v>
                </c:pt>
                <c:pt idx="157">
                  <c:v>669</c:v>
                </c:pt>
                <c:pt idx="158">
                  <c:v>670</c:v>
                </c:pt>
                <c:pt idx="159">
                  <c:v>671</c:v>
                </c:pt>
                <c:pt idx="160">
                  <c:v>672</c:v>
                </c:pt>
                <c:pt idx="161">
                  <c:v>673</c:v>
                </c:pt>
                <c:pt idx="162">
                  <c:v>674</c:v>
                </c:pt>
                <c:pt idx="163">
                  <c:v>675</c:v>
                </c:pt>
                <c:pt idx="164">
                  <c:v>676</c:v>
                </c:pt>
                <c:pt idx="165">
                  <c:v>677</c:v>
                </c:pt>
                <c:pt idx="166">
                  <c:v>678</c:v>
                </c:pt>
                <c:pt idx="167">
                  <c:v>679</c:v>
                </c:pt>
                <c:pt idx="168">
                  <c:v>680</c:v>
                </c:pt>
                <c:pt idx="169">
                  <c:v>681</c:v>
                </c:pt>
                <c:pt idx="170">
                  <c:v>682</c:v>
                </c:pt>
                <c:pt idx="171">
                  <c:v>683</c:v>
                </c:pt>
                <c:pt idx="172">
                  <c:v>684</c:v>
                </c:pt>
                <c:pt idx="173">
                  <c:v>685</c:v>
                </c:pt>
                <c:pt idx="174">
                  <c:v>686</c:v>
                </c:pt>
                <c:pt idx="175">
                  <c:v>687</c:v>
                </c:pt>
                <c:pt idx="176">
                  <c:v>688</c:v>
                </c:pt>
                <c:pt idx="177">
                  <c:v>689</c:v>
                </c:pt>
                <c:pt idx="178">
                  <c:v>690</c:v>
                </c:pt>
                <c:pt idx="179">
                  <c:v>691</c:v>
                </c:pt>
                <c:pt idx="180">
                  <c:v>692</c:v>
                </c:pt>
                <c:pt idx="181">
                  <c:v>693</c:v>
                </c:pt>
                <c:pt idx="182">
                  <c:v>694</c:v>
                </c:pt>
                <c:pt idx="183">
                  <c:v>695</c:v>
                </c:pt>
                <c:pt idx="184">
                  <c:v>696</c:v>
                </c:pt>
                <c:pt idx="185">
                  <c:v>697</c:v>
                </c:pt>
                <c:pt idx="186">
                  <c:v>698</c:v>
                </c:pt>
                <c:pt idx="187">
                  <c:v>699</c:v>
                </c:pt>
                <c:pt idx="188">
                  <c:v>700</c:v>
                </c:pt>
              </c:numCache>
            </c:numRef>
          </c:xVal>
          <c:yVal>
            <c:numRef>
              <c:f>'3 Data'!$F$7:$F$195</c:f>
              <c:numCache>
                <c:formatCode>0</c:formatCode>
                <c:ptCount val="189"/>
                <c:pt idx="0">
                  <c:v>10.670000000000073</c:v>
                </c:pt>
                <c:pt idx="1">
                  <c:v>-14.680000000000064</c:v>
                </c:pt>
                <c:pt idx="2">
                  <c:v>50.380000000000109</c:v>
                </c:pt>
                <c:pt idx="3">
                  <c:v>80.399999999999864</c:v>
                </c:pt>
                <c:pt idx="4">
                  <c:v>5.3399999999999181</c:v>
                </c:pt>
                <c:pt idx="5">
                  <c:v>-11.009999999999991</c:v>
                </c:pt>
                <c:pt idx="6">
                  <c:v>1.6699999999998454</c:v>
                </c:pt>
                <c:pt idx="7">
                  <c:v>48.700000000000045</c:v>
                </c:pt>
                <c:pt idx="8">
                  <c:v>60.389999999999873</c:v>
                </c:pt>
                <c:pt idx="9">
                  <c:v>40.029999999999973</c:v>
                </c:pt>
                <c:pt idx="10">
                  <c:v>120.10000000000002</c:v>
                </c:pt>
                <c:pt idx="11">
                  <c:v>46.039999999999964</c:v>
                </c:pt>
                <c:pt idx="12">
                  <c:v>32.3599999999999</c:v>
                </c:pt>
                <c:pt idx="13">
                  <c:v>58.389999999999986</c:v>
                </c:pt>
                <c:pt idx="14">
                  <c:v>46.039999999999964</c:v>
                </c:pt>
                <c:pt idx="15">
                  <c:v>49.709999999999695</c:v>
                </c:pt>
                <c:pt idx="16">
                  <c:v>28.360000000000127</c:v>
                </c:pt>
                <c:pt idx="17">
                  <c:v>99.430000000000064</c:v>
                </c:pt>
                <c:pt idx="18">
                  <c:v>77.740000000000236</c:v>
                </c:pt>
                <c:pt idx="19">
                  <c:v>86.420000000000073</c:v>
                </c:pt>
                <c:pt idx="20">
                  <c:v>85.75</c:v>
                </c:pt>
                <c:pt idx="21">
                  <c:v>-14.679999999999836</c:v>
                </c:pt>
                <c:pt idx="22">
                  <c:v>113.44999999999982</c:v>
                </c:pt>
                <c:pt idx="23">
                  <c:v>81.75</c:v>
                </c:pt>
                <c:pt idx="24">
                  <c:v>117.78999999999996</c:v>
                </c:pt>
                <c:pt idx="25">
                  <c:v>57.7199999999998</c:v>
                </c:pt>
                <c:pt idx="26">
                  <c:v>147.49000000000024</c:v>
                </c:pt>
                <c:pt idx="27">
                  <c:v>157.1700000000003</c:v>
                </c:pt>
                <c:pt idx="28">
                  <c:v>57.069999999999709</c:v>
                </c:pt>
                <c:pt idx="29">
                  <c:v>82.759999999999764</c:v>
                </c:pt>
                <c:pt idx="30">
                  <c:v>95.440000000000055</c:v>
                </c:pt>
                <c:pt idx="31">
                  <c:v>145.5</c:v>
                </c:pt>
                <c:pt idx="32">
                  <c:v>85.429999999999836</c:v>
                </c:pt>
                <c:pt idx="33">
                  <c:v>118.80999999999995</c:v>
                </c:pt>
                <c:pt idx="34">
                  <c:v>82.760000000000218</c:v>
                </c:pt>
                <c:pt idx="35">
                  <c:v>53.070000000000164</c:v>
                </c:pt>
                <c:pt idx="36">
                  <c:v>70.760000000000218</c:v>
                </c:pt>
                <c:pt idx="37">
                  <c:v>136.16000000000031</c:v>
                </c:pt>
                <c:pt idx="38">
                  <c:v>101.12999999999965</c:v>
                </c:pt>
                <c:pt idx="39">
                  <c:v>180.54999999999973</c:v>
                </c:pt>
                <c:pt idx="40">
                  <c:v>25.700000000000273</c:v>
                </c:pt>
                <c:pt idx="41">
                  <c:v>0.67000000000007276</c:v>
                </c:pt>
                <c:pt idx="42">
                  <c:v>69.75</c:v>
                </c:pt>
                <c:pt idx="43">
                  <c:v>170.87000000000035</c:v>
                </c:pt>
                <c:pt idx="44">
                  <c:v>57.070000000000164</c:v>
                </c:pt>
                <c:pt idx="45">
                  <c:v>61.070000000000164</c:v>
                </c:pt>
                <c:pt idx="46">
                  <c:v>93.7800000000002</c:v>
                </c:pt>
                <c:pt idx="47">
                  <c:v>38.379999999999654</c:v>
                </c:pt>
                <c:pt idx="48">
                  <c:v>68.740000000000236</c:v>
                </c:pt>
                <c:pt idx="49">
                  <c:v>89.769999999999982</c:v>
                </c:pt>
                <c:pt idx="50">
                  <c:v>98.119999999999891</c:v>
                </c:pt>
                <c:pt idx="51">
                  <c:v>153.17000000000007</c:v>
                </c:pt>
                <c:pt idx="52">
                  <c:v>182.21000000000004</c:v>
                </c:pt>
                <c:pt idx="53">
                  <c:v>63.410000000000309</c:v>
                </c:pt>
                <c:pt idx="54">
                  <c:v>130.80999999999995</c:v>
                </c:pt>
                <c:pt idx="55">
                  <c:v>155.83999999999969</c:v>
                </c:pt>
                <c:pt idx="56">
                  <c:v>145.15999999999985</c:v>
                </c:pt>
                <c:pt idx="57">
                  <c:v>161.50999999999976</c:v>
                </c:pt>
                <c:pt idx="58">
                  <c:v>157.51000000000022</c:v>
                </c:pt>
                <c:pt idx="59">
                  <c:v>135.48000000000002</c:v>
                </c:pt>
                <c:pt idx="60">
                  <c:v>235.57999999999993</c:v>
                </c:pt>
                <c:pt idx="61">
                  <c:v>264.94000000000005</c:v>
                </c:pt>
                <c:pt idx="62">
                  <c:v>295.30999999999995</c:v>
                </c:pt>
                <c:pt idx="63">
                  <c:v>340.34999999999991</c:v>
                </c:pt>
                <c:pt idx="64">
                  <c:v>319.6700000000003</c:v>
                </c:pt>
                <c:pt idx="65">
                  <c:v>253.93000000000006</c:v>
                </c:pt>
                <c:pt idx="66">
                  <c:v>353.67999999999984</c:v>
                </c:pt>
                <c:pt idx="67">
                  <c:v>345.69000000000005</c:v>
                </c:pt>
                <c:pt idx="68">
                  <c:v>358.0300000000002</c:v>
                </c:pt>
                <c:pt idx="69">
                  <c:v>506.52</c:v>
                </c:pt>
                <c:pt idx="70">
                  <c:v>520.8599999999999</c:v>
                </c:pt>
                <c:pt idx="71">
                  <c:v>574.2800000000002</c:v>
                </c:pt>
                <c:pt idx="72">
                  <c:v>627.65000000000009</c:v>
                </c:pt>
                <c:pt idx="73">
                  <c:v>707.10000000000014</c:v>
                </c:pt>
                <c:pt idx="74">
                  <c:v>814.55999999999972</c:v>
                </c:pt>
                <c:pt idx="75">
                  <c:v>868.9599999999997</c:v>
                </c:pt>
                <c:pt idx="76">
                  <c:v>933.69999999999982</c:v>
                </c:pt>
                <c:pt idx="77">
                  <c:v>986.11999999999978</c:v>
                </c:pt>
                <c:pt idx="78">
                  <c:v>1095.29</c:v>
                </c:pt>
                <c:pt idx="79">
                  <c:v>1149.7</c:v>
                </c:pt>
                <c:pt idx="80">
                  <c:v>1204.5</c:v>
                </c:pt>
                <c:pt idx="81">
                  <c:v>1302.3699999999999</c:v>
                </c:pt>
                <c:pt idx="82">
                  <c:v>1495.37</c:v>
                </c:pt>
                <c:pt idx="83">
                  <c:v>1478.7700000000002</c:v>
                </c:pt>
                <c:pt idx="84">
                  <c:v>1571.36</c:v>
                </c:pt>
                <c:pt idx="85">
                  <c:v>1641.67</c:v>
                </c:pt>
                <c:pt idx="86">
                  <c:v>1730.31</c:v>
                </c:pt>
                <c:pt idx="87">
                  <c:v>1730.5</c:v>
                </c:pt>
                <c:pt idx="88">
                  <c:v>1837.5100000000004</c:v>
                </c:pt>
                <c:pt idx="89">
                  <c:v>1761.5700000000002</c:v>
                </c:pt>
                <c:pt idx="90">
                  <c:v>1971.8199999999997</c:v>
                </c:pt>
                <c:pt idx="91">
                  <c:v>1973.6499999999996</c:v>
                </c:pt>
                <c:pt idx="92">
                  <c:v>1961.7000000000003</c:v>
                </c:pt>
                <c:pt idx="93">
                  <c:v>2018.58</c:v>
                </c:pt>
                <c:pt idx="94">
                  <c:v>1876.9500000000003</c:v>
                </c:pt>
                <c:pt idx="95">
                  <c:v>2055.0099999999998</c:v>
                </c:pt>
                <c:pt idx="96">
                  <c:v>1983.8200000000002</c:v>
                </c:pt>
                <c:pt idx="97">
                  <c:v>2096.0300000000002</c:v>
                </c:pt>
                <c:pt idx="98">
                  <c:v>2005.0500000000002</c:v>
                </c:pt>
                <c:pt idx="99">
                  <c:v>2111.5100000000002</c:v>
                </c:pt>
                <c:pt idx="100">
                  <c:v>1888.4800000000005</c:v>
                </c:pt>
                <c:pt idx="101">
                  <c:v>2003.2000000000003</c:v>
                </c:pt>
                <c:pt idx="102">
                  <c:v>1952.8200000000006</c:v>
                </c:pt>
                <c:pt idx="103">
                  <c:v>1849.1399999999996</c:v>
                </c:pt>
                <c:pt idx="104">
                  <c:v>1867.2799999999997</c:v>
                </c:pt>
                <c:pt idx="105">
                  <c:v>1794.87</c:v>
                </c:pt>
                <c:pt idx="106">
                  <c:v>1833.8200000000002</c:v>
                </c:pt>
                <c:pt idx="107">
                  <c:v>1774.1999999999998</c:v>
                </c:pt>
                <c:pt idx="108">
                  <c:v>1712.33</c:v>
                </c:pt>
                <c:pt idx="109">
                  <c:v>1643.83</c:v>
                </c:pt>
                <c:pt idx="110">
                  <c:v>1684.1100000000001</c:v>
                </c:pt>
                <c:pt idx="111">
                  <c:v>1580.5799999999997</c:v>
                </c:pt>
                <c:pt idx="112">
                  <c:v>1588.54</c:v>
                </c:pt>
                <c:pt idx="113">
                  <c:v>1567.8200000000002</c:v>
                </c:pt>
                <c:pt idx="114">
                  <c:v>1453.0200000000002</c:v>
                </c:pt>
                <c:pt idx="115">
                  <c:v>1376.5619999999999</c:v>
                </c:pt>
                <c:pt idx="116">
                  <c:v>1472.6099999999997</c:v>
                </c:pt>
                <c:pt idx="117">
                  <c:v>1330.165</c:v>
                </c:pt>
                <c:pt idx="118">
                  <c:v>1245.3839999999998</c:v>
                </c:pt>
                <c:pt idx="119">
                  <c:v>1277.3899999999999</c:v>
                </c:pt>
                <c:pt idx="120">
                  <c:v>1189.961</c:v>
                </c:pt>
                <c:pt idx="121">
                  <c:v>1264.6869999999999</c:v>
                </c:pt>
                <c:pt idx="122">
                  <c:v>1175.249</c:v>
                </c:pt>
                <c:pt idx="123">
                  <c:v>1194.5619999999999</c:v>
                </c:pt>
                <c:pt idx="124">
                  <c:v>1070.7950000000001</c:v>
                </c:pt>
                <c:pt idx="125">
                  <c:v>1071.4680000000001</c:v>
                </c:pt>
                <c:pt idx="126">
                  <c:v>1074.4239999999998</c:v>
                </c:pt>
                <c:pt idx="127">
                  <c:v>1006.7099999999999</c:v>
                </c:pt>
                <c:pt idx="128">
                  <c:v>985.34599999999989</c:v>
                </c:pt>
                <c:pt idx="129">
                  <c:v>905.9369999999999</c:v>
                </c:pt>
                <c:pt idx="130">
                  <c:v>916.58500000000004</c:v>
                </c:pt>
                <c:pt idx="131">
                  <c:v>896.90000000000009</c:v>
                </c:pt>
                <c:pt idx="132">
                  <c:v>911.57700000000023</c:v>
                </c:pt>
                <c:pt idx="133">
                  <c:v>927.91000000000008</c:v>
                </c:pt>
                <c:pt idx="134">
                  <c:v>880.21100000000001</c:v>
                </c:pt>
                <c:pt idx="135">
                  <c:v>856.84300000000007</c:v>
                </c:pt>
                <c:pt idx="136">
                  <c:v>783.78899999999976</c:v>
                </c:pt>
                <c:pt idx="137">
                  <c:v>791.78800000000012</c:v>
                </c:pt>
                <c:pt idx="138">
                  <c:v>765.10599999999999</c:v>
                </c:pt>
                <c:pt idx="139">
                  <c:v>708.06500000000005</c:v>
                </c:pt>
                <c:pt idx="140">
                  <c:v>793.77800000000002</c:v>
                </c:pt>
                <c:pt idx="141">
                  <c:v>711.38000000000011</c:v>
                </c:pt>
                <c:pt idx="142">
                  <c:v>658.68299999999999</c:v>
                </c:pt>
                <c:pt idx="143">
                  <c:v>651.67500000000007</c:v>
                </c:pt>
                <c:pt idx="144">
                  <c:v>633.66099999999994</c:v>
                </c:pt>
                <c:pt idx="145">
                  <c:v>678.02700000000004</c:v>
                </c:pt>
                <c:pt idx="146">
                  <c:v>639.66200000000003</c:v>
                </c:pt>
                <c:pt idx="147">
                  <c:v>578.63599999999997</c:v>
                </c:pt>
                <c:pt idx="148">
                  <c:v>609.63099999999997</c:v>
                </c:pt>
                <c:pt idx="149">
                  <c:v>597.95800000000008</c:v>
                </c:pt>
                <c:pt idx="150">
                  <c:v>590.94700000000012</c:v>
                </c:pt>
                <c:pt idx="151">
                  <c:v>583.28000000000009</c:v>
                </c:pt>
                <c:pt idx="152">
                  <c:v>545.25200000000018</c:v>
                </c:pt>
                <c:pt idx="153">
                  <c:v>516.23699999999997</c:v>
                </c:pt>
                <c:pt idx="154">
                  <c:v>504.88500000000005</c:v>
                </c:pt>
                <c:pt idx="155">
                  <c:v>504.21900000000005</c:v>
                </c:pt>
                <c:pt idx="156">
                  <c:v>504.54799999999994</c:v>
                </c:pt>
                <c:pt idx="157">
                  <c:v>478.87300000000022</c:v>
                </c:pt>
                <c:pt idx="158">
                  <c:v>494.88400000000007</c:v>
                </c:pt>
                <c:pt idx="159">
                  <c:v>426.51100000000002</c:v>
                </c:pt>
                <c:pt idx="160">
                  <c:v>484.53199999999998</c:v>
                </c:pt>
                <c:pt idx="161">
                  <c:v>421.84699999999998</c:v>
                </c:pt>
                <c:pt idx="162">
                  <c:v>387.15899999999993</c:v>
                </c:pt>
                <c:pt idx="163">
                  <c:v>407.16399999999999</c:v>
                </c:pt>
                <c:pt idx="164">
                  <c:v>409.49600000000004</c:v>
                </c:pt>
                <c:pt idx="165">
                  <c:v>412.82699999999994</c:v>
                </c:pt>
                <c:pt idx="166">
                  <c:v>360.13599999999997</c:v>
                </c:pt>
                <c:pt idx="167">
                  <c:v>375.80400000000003</c:v>
                </c:pt>
                <c:pt idx="168">
                  <c:v>323.78300000000002</c:v>
                </c:pt>
                <c:pt idx="169">
                  <c:v>335.45699999999999</c:v>
                </c:pt>
                <c:pt idx="170">
                  <c:v>302.774</c:v>
                </c:pt>
                <c:pt idx="171">
                  <c:v>285.09800000000001</c:v>
                </c:pt>
                <c:pt idx="172">
                  <c:v>277.42899999999997</c:v>
                </c:pt>
                <c:pt idx="173">
                  <c:v>282.76299999999998</c:v>
                </c:pt>
                <c:pt idx="174">
                  <c:v>285.762</c:v>
                </c:pt>
                <c:pt idx="175">
                  <c:v>281.09800000000007</c:v>
                </c:pt>
                <c:pt idx="176">
                  <c:v>278.42400000000004</c:v>
                </c:pt>
                <c:pt idx="177">
                  <c:v>228.74099999999993</c:v>
                </c:pt>
                <c:pt idx="178">
                  <c:v>206.39900000000006</c:v>
                </c:pt>
                <c:pt idx="179">
                  <c:v>185.72800000000007</c:v>
                </c:pt>
                <c:pt idx="180">
                  <c:v>243.74299999999999</c:v>
                </c:pt>
                <c:pt idx="181">
                  <c:v>223.07</c:v>
                </c:pt>
                <c:pt idx="182">
                  <c:v>216.06700000000006</c:v>
                </c:pt>
                <c:pt idx="183">
                  <c:v>230.404</c:v>
                </c:pt>
                <c:pt idx="184">
                  <c:v>193.05899999999997</c:v>
                </c:pt>
                <c:pt idx="185">
                  <c:v>201.06200000000007</c:v>
                </c:pt>
                <c:pt idx="186">
                  <c:v>182.38800000000003</c:v>
                </c:pt>
                <c:pt idx="187">
                  <c:v>165.048</c:v>
                </c:pt>
                <c:pt idx="188">
                  <c:v>188.38900000000001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37-4A70-BC87-BBA2E40DBC84}"/>
            </c:ext>
          </c:extLst>
        </c:ser>
        <c:ser>
          <c:idx val="2"/>
          <c:order val="1"/>
          <c:tx>
            <c:strRef>
              <c:f>'3 Data'!$P$5</c:f>
              <c:strCache>
                <c:ptCount val="1"/>
                <c:pt idx="0">
                  <c:v>Exc mCherry (590) </c:v>
                </c:pt>
              </c:strCache>
            </c:strRef>
          </c:tx>
          <c:spPr>
            <a:ln w="254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'3 Data'!$G$7:$G$102</c:f>
              <c:numCache>
                <c:formatCode>General</c:formatCode>
                <c:ptCount val="96"/>
                <c:pt idx="0">
                  <c:v>605</c:v>
                </c:pt>
                <c:pt idx="1">
                  <c:v>606</c:v>
                </c:pt>
                <c:pt idx="2">
                  <c:v>607</c:v>
                </c:pt>
                <c:pt idx="3">
                  <c:v>608</c:v>
                </c:pt>
                <c:pt idx="4">
                  <c:v>609</c:v>
                </c:pt>
                <c:pt idx="5">
                  <c:v>610</c:v>
                </c:pt>
                <c:pt idx="6">
                  <c:v>611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615</c:v>
                </c:pt>
                <c:pt idx="11">
                  <c:v>616</c:v>
                </c:pt>
                <c:pt idx="12">
                  <c:v>617</c:v>
                </c:pt>
                <c:pt idx="13">
                  <c:v>618</c:v>
                </c:pt>
                <c:pt idx="14">
                  <c:v>619</c:v>
                </c:pt>
                <c:pt idx="15">
                  <c:v>620</c:v>
                </c:pt>
                <c:pt idx="16">
                  <c:v>621</c:v>
                </c:pt>
                <c:pt idx="17">
                  <c:v>622</c:v>
                </c:pt>
                <c:pt idx="18">
                  <c:v>623</c:v>
                </c:pt>
                <c:pt idx="19">
                  <c:v>624</c:v>
                </c:pt>
                <c:pt idx="20">
                  <c:v>625</c:v>
                </c:pt>
                <c:pt idx="21">
                  <c:v>626</c:v>
                </c:pt>
                <c:pt idx="22">
                  <c:v>627</c:v>
                </c:pt>
                <c:pt idx="23">
                  <c:v>628</c:v>
                </c:pt>
                <c:pt idx="24">
                  <c:v>629</c:v>
                </c:pt>
                <c:pt idx="25">
                  <c:v>630</c:v>
                </c:pt>
                <c:pt idx="26">
                  <c:v>631</c:v>
                </c:pt>
                <c:pt idx="27">
                  <c:v>632</c:v>
                </c:pt>
                <c:pt idx="28">
                  <c:v>633</c:v>
                </c:pt>
                <c:pt idx="29">
                  <c:v>634</c:v>
                </c:pt>
                <c:pt idx="30">
                  <c:v>635</c:v>
                </c:pt>
                <c:pt idx="31">
                  <c:v>636</c:v>
                </c:pt>
                <c:pt idx="32">
                  <c:v>637</c:v>
                </c:pt>
                <c:pt idx="33">
                  <c:v>638</c:v>
                </c:pt>
                <c:pt idx="34">
                  <c:v>639</c:v>
                </c:pt>
                <c:pt idx="35">
                  <c:v>640</c:v>
                </c:pt>
                <c:pt idx="36">
                  <c:v>641</c:v>
                </c:pt>
                <c:pt idx="37">
                  <c:v>642</c:v>
                </c:pt>
                <c:pt idx="38">
                  <c:v>643</c:v>
                </c:pt>
                <c:pt idx="39">
                  <c:v>644</c:v>
                </c:pt>
                <c:pt idx="40">
                  <c:v>645</c:v>
                </c:pt>
                <c:pt idx="41">
                  <c:v>646</c:v>
                </c:pt>
                <c:pt idx="42">
                  <c:v>647</c:v>
                </c:pt>
                <c:pt idx="43">
                  <c:v>648</c:v>
                </c:pt>
                <c:pt idx="44">
                  <c:v>649</c:v>
                </c:pt>
                <c:pt idx="45">
                  <c:v>650</c:v>
                </c:pt>
                <c:pt idx="46">
                  <c:v>651</c:v>
                </c:pt>
                <c:pt idx="47">
                  <c:v>652</c:v>
                </c:pt>
                <c:pt idx="48">
                  <c:v>653</c:v>
                </c:pt>
                <c:pt idx="49">
                  <c:v>654</c:v>
                </c:pt>
                <c:pt idx="50">
                  <c:v>655</c:v>
                </c:pt>
                <c:pt idx="51">
                  <c:v>656</c:v>
                </c:pt>
                <c:pt idx="52">
                  <c:v>657</c:v>
                </c:pt>
                <c:pt idx="53">
                  <c:v>658</c:v>
                </c:pt>
                <c:pt idx="54">
                  <c:v>659</c:v>
                </c:pt>
                <c:pt idx="55">
                  <c:v>660</c:v>
                </c:pt>
                <c:pt idx="56">
                  <c:v>661</c:v>
                </c:pt>
                <c:pt idx="57">
                  <c:v>662</c:v>
                </c:pt>
                <c:pt idx="58">
                  <c:v>663</c:v>
                </c:pt>
                <c:pt idx="59">
                  <c:v>664</c:v>
                </c:pt>
                <c:pt idx="60">
                  <c:v>665</c:v>
                </c:pt>
                <c:pt idx="61">
                  <c:v>666</c:v>
                </c:pt>
                <c:pt idx="62">
                  <c:v>667</c:v>
                </c:pt>
                <c:pt idx="63">
                  <c:v>668</c:v>
                </c:pt>
                <c:pt idx="64">
                  <c:v>669</c:v>
                </c:pt>
                <c:pt idx="65">
                  <c:v>670</c:v>
                </c:pt>
                <c:pt idx="66">
                  <c:v>671</c:v>
                </c:pt>
                <c:pt idx="67">
                  <c:v>672</c:v>
                </c:pt>
                <c:pt idx="68">
                  <c:v>673</c:v>
                </c:pt>
                <c:pt idx="69">
                  <c:v>674</c:v>
                </c:pt>
                <c:pt idx="70">
                  <c:v>675</c:v>
                </c:pt>
                <c:pt idx="71">
                  <c:v>676</c:v>
                </c:pt>
                <c:pt idx="72">
                  <c:v>677</c:v>
                </c:pt>
                <c:pt idx="73">
                  <c:v>678</c:v>
                </c:pt>
                <c:pt idx="74">
                  <c:v>679</c:v>
                </c:pt>
                <c:pt idx="75">
                  <c:v>680</c:v>
                </c:pt>
                <c:pt idx="76">
                  <c:v>681</c:v>
                </c:pt>
                <c:pt idx="77">
                  <c:v>682</c:v>
                </c:pt>
                <c:pt idx="78">
                  <c:v>683</c:v>
                </c:pt>
                <c:pt idx="79">
                  <c:v>684</c:v>
                </c:pt>
                <c:pt idx="80">
                  <c:v>685</c:v>
                </c:pt>
                <c:pt idx="81">
                  <c:v>686</c:v>
                </c:pt>
                <c:pt idx="82">
                  <c:v>687</c:v>
                </c:pt>
                <c:pt idx="83">
                  <c:v>688</c:v>
                </c:pt>
                <c:pt idx="84">
                  <c:v>689</c:v>
                </c:pt>
                <c:pt idx="85">
                  <c:v>690</c:v>
                </c:pt>
                <c:pt idx="86">
                  <c:v>691</c:v>
                </c:pt>
                <c:pt idx="87">
                  <c:v>692</c:v>
                </c:pt>
                <c:pt idx="88">
                  <c:v>693</c:v>
                </c:pt>
                <c:pt idx="89">
                  <c:v>694</c:v>
                </c:pt>
                <c:pt idx="90">
                  <c:v>695</c:v>
                </c:pt>
                <c:pt idx="91">
                  <c:v>696</c:v>
                </c:pt>
                <c:pt idx="92">
                  <c:v>697</c:v>
                </c:pt>
                <c:pt idx="93">
                  <c:v>698</c:v>
                </c:pt>
                <c:pt idx="94">
                  <c:v>699</c:v>
                </c:pt>
                <c:pt idx="95">
                  <c:v>700</c:v>
                </c:pt>
              </c:numCache>
            </c:numRef>
          </c:xVal>
          <c:yVal>
            <c:numRef>
              <c:f>'3 Data'!$H$7:$H$102</c:f>
              <c:numCache>
                <c:formatCode>0</c:formatCode>
                <c:ptCount val="96"/>
                <c:pt idx="0">
                  <c:v>26339.019999999997</c:v>
                </c:pt>
                <c:pt idx="1">
                  <c:v>26590.02</c:v>
                </c:pt>
                <c:pt idx="2">
                  <c:v>26957.37</c:v>
                </c:pt>
                <c:pt idx="3">
                  <c:v>26921.8</c:v>
                </c:pt>
                <c:pt idx="4">
                  <c:v>27065.69</c:v>
                </c:pt>
                <c:pt idx="5">
                  <c:v>26773.920000000002</c:v>
                </c:pt>
                <c:pt idx="6">
                  <c:v>26447.32</c:v>
                </c:pt>
                <c:pt idx="7">
                  <c:v>26003.040000000001</c:v>
                </c:pt>
                <c:pt idx="8">
                  <c:v>25674</c:v>
                </c:pt>
                <c:pt idx="9">
                  <c:v>25325.649999999998</c:v>
                </c:pt>
                <c:pt idx="10">
                  <c:v>24735.93</c:v>
                </c:pt>
                <c:pt idx="11">
                  <c:v>24370.382999999998</c:v>
                </c:pt>
                <c:pt idx="12">
                  <c:v>24041.63</c:v>
                </c:pt>
                <c:pt idx="13">
                  <c:v>23668.884000000002</c:v>
                </c:pt>
                <c:pt idx="14">
                  <c:v>23145.8</c:v>
                </c:pt>
                <c:pt idx="15">
                  <c:v>22715.93</c:v>
                </c:pt>
                <c:pt idx="16">
                  <c:v>22110.795000000002</c:v>
                </c:pt>
                <c:pt idx="17">
                  <c:v>21710.663000000004</c:v>
                </c:pt>
                <c:pt idx="18">
                  <c:v>21008.907999999999</c:v>
                </c:pt>
                <c:pt idx="19">
                  <c:v>20617.851000000002</c:v>
                </c:pt>
                <c:pt idx="20">
                  <c:v>20006.513000000003</c:v>
                </c:pt>
                <c:pt idx="21">
                  <c:v>19468.965</c:v>
                </c:pt>
                <c:pt idx="22">
                  <c:v>19232.844000000001</c:v>
                </c:pt>
                <c:pt idx="23">
                  <c:v>18424.590999999997</c:v>
                </c:pt>
                <c:pt idx="24">
                  <c:v>18184.669000000002</c:v>
                </c:pt>
                <c:pt idx="25">
                  <c:v>17893.704000000002</c:v>
                </c:pt>
                <c:pt idx="26">
                  <c:v>17277.672999999999</c:v>
                </c:pt>
                <c:pt idx="27">
                  <c:v>16851.928</c:v>
                </c:pt>
                <c:pt idx="28">
                  <c:v>16352.647999999997</c:v>
                </c:pt>
                <c:pt idx="29">
                  <c:v>16019.663</c:v>
                </c:pt>
                <c:pt idx="30">
                  <c:v>15551.517000000002</c:v>
                </c:pt>
                <c:pt idx="31">
                  <c:v>15164.548999999999</c:v>
                </c:pt>
                <c:pt idx="32">
                  <c:v>14758.532999999999</c:v>
                </c:pt>
                <c:pt idx="33">
                  <c:v>14154.59</c:v>
                </c:pt>
                <c:pt idx="34">
                  <c:v>13909.509</c:v>
                </c:pt>
                <c:pt idx="35">
                  <c:v>13619.120999999999</c:v>
                </c:pt>
                <c:pt idx="36">
                  <c:v>12929.323</c:v>
                </c:pt>
                <c:pt idx="37">
                  <c:v>12667.476999999999</c:v>
                </c:pt>
                <c:pt idx="38">
                  <c:v>12352.765000000001</c:v>
                </c:pt>
                <c:pt idx="39">
                  <c:v>12121.852999999999</c:v>
                </c:pt>
                <c:pt idx="40">
                  <c:v>11800.666999999999</c:v>
                </c:pt>
                <c:pt idx="41">
                  <c:v>11416.279</c:v>
                </c:pt>
                <c:pt idx="42">
                  <c:v>11187.148999999999</c:v>
                </c:pt>
                <c:pt idx="43">
                  <c:v>10993.706000000002</c:v>
                </c:pt>
                <c:pt idx="44">
                  <c:v>10748.939</c:v>
                </c:pt>
                <c:pt idx="45">
                  <c:v>10474.514999999999</c:v>
                </c:pt>
                <c:pt idx="46">
                  <c:v>10308.178000000002</c:v>
                </c:pt>
                <c:pt idx="47">
                  <c:v>9998.3850000000002</c:v>
                </c:pt>
                <c:pt idx="48">
                  <c:v>9724.0040000000008</c:v>
                </c:pt>
                <c:pt idx="49">
                  <c:v>9443.0769999999993</c:v>
                </c:pt>
                <c:pt idx="50">
                  <c:v>9372.6990000000005</c:v>
                </c:pt>
                <c:pt idx="51">
                  <c:v>9084.08</c:v>
                </c:pt>
                <c:pt idx="52">
                  <c:v>8832.0149999999994</c:v>
                </c:pt>
                <c:pt idx="53">
                  <c:v>8680.2740000000013</c:v>
                </c:pt>
                <c:pt idx="54">
                  <c:v>8443.0640000000003</c:v>
                </c:pt>
                <c:pt idx="55">
                  <c:v>7993.2549999999992</c:v>
                </c:pt>
                <c:pt idx="56">
                  <c:v>7978.9400000000005</c:v>
                </c:pt>
                <c:pt idx="57">
                  <c:v>7709.3940000000002</c:v>
                </c:pt>
                <c:pt idx="58">
                  <c:v>7378.4160000000002</c:v>
                </c:pt>
                <c:pt idx="59">
                  <c:v>7200.884</c:v>
                </c:pt>
                <c:pt idx="60">
                  <c:v>7010.0590000000002</c:v>
                </c:pt>
                <c:pt idx="61">
                  <c:v>6854.4129999999996</c:v>
                </c:pt>
                <c:pt idx="62">
                  <c:v>6564.0210000000006</c:v>
                </c:pt>
                <c:pt idx="63">
                  <c:v>6378.8119999999999</c:v>
                </c:pt>
                <c:pt idx="64">
                  <c:v>6252.1110000000008</c:v>
                </c:pt>
                <c:pt idx="65">
                  <c:v>5851.3130000000001</c:v>
                </c:pt>
                <c:pt idx="66">
                  <c:v>5664.3540000000003</c:v>
                </c:pt>
                <c:pt idx="67">
                  <c:v>5539.8410000000003</c:v>
                </c:pt>
                <c:pt idx="68">
                  <c:v>5261.6619999999994</c:v>
                </c:pt>
                <c:pt idx="69">
                  <c:v>5033.3270000000002</c:v>
                </c:pt>
                <c:pt idx="70">
                  <c:v>4898.5209999999997</c:v>
                </c:pt>
                <c:pt idx="71">
                  <c:v>4783.4849999999997</c:v>
                </c:pt>
                <c:pt idx="72">
                  <c:v>4666.1730000000007</c:v>
                </c:pt>
                <c:pt idx="73">
                  <c:v>4446.93</c:v>
                </c:pt>
                <c:pt idx="74">
                  <c:v>4342.683</c:v>
                </c:pt>
                <c:pt idx="75">
                  <c:v>4143.4889999999996</c:v>
                </c:pt>
                <c:pt idx="76">
                  <c:v>3887.835</c:v>
                </c:pt>
                <c:pt idx="77">
                  <c:v>3813.2869999999998</c:v>
                </c:pt>
                <c:pt idx="78">
                  <c:v>3665.3189999999995</c:v>
                </c:pt>
                <c:pt idx="79">
                  <c:v>3575.7909999999997</c:v>
                </c:pt>
                <c:pt idx="80">
                  <c:v>3592.0950000000003</c:v>
                </c:pt>
                <c:pt idx="81">
                  <c:v>3470.5389999999998</c:v>
                </c:pt>
                <c:pt idx="82">
                  <c:v>3375.3269999999998</c:v>
                </c:pt>
                <c:pt idx="83">
                  <c:v>3264.4019999999996</c:v>
                </c:pt>
                <c:pt idx="84">
                  <c:v>3080.3789999999999</c:v>
                </c:pt>
                <c:pt idx="85">
                  <c:v>3094.741</c:v>
                </c:pt>
                <c:pt idx="86">
                  <c:v>2889.7360000000003</c:v>
                </c:pt>
                <c:pt idx="87">
                  <c:v>2849.953</c:v>
                </c:pt>
                <c:pt idx="88">
                  <c:v>2695.681</c:v>
                </c:pt>
                <c:pt idx="89">
                  <c:v>2558.482</c:v>
                </c:pt>
                <c:pt idx="90">
                  <c:v>2459.9639999999999</c:v>
                </c:pt>
                <c:pt idx="91">
                  <c:v>2454.5749999999998</c:v>
                </c:pt>
                <c:pt idx="92">
                  <c:v>2300.0429999999997</c:v>
                </c:pt>
                <c:pt idx="93">
                  <c:v>2127.1060000000002</c:v>
                </c:pt>
                <c:pt idx="94">
                  <c:v>2199.1890000000003</c:v>
                </c:pt>
                <c:pt idx="95">
                  <c:v>2078.348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37-4A70-BC87-BBA2E40DB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67648"/>
        <c:axId val="83477632"/>
      </c:scatterChart>
      <c:valAx>
        <c:axId val="83467648"/>
        <c:scaling>
          <c:orientation val="minMax"/>
          <c:max val="700"/>
          <c:min val="500"/>
        </c:scaling>
        <c:delete val="0"/>
        <c:axPos val="b"/>
        <c:numFmt formatCode="General" sourceLinked="1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3477632"/>
        <c:crosses val="autoZero"/>
        <c:crossBetween val="midCat"/>
        <c:majorUnit val="50"/>
        <c:minorUnit val="1"/>
      </c:valAx>
      <c:valAx>
        <c:axId val="834776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34676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12822805032711"/>
          <c:y val="2.8353312465794131E-3"/>
          <c:w val="0.76289199090638837"/>
          <c:h val="0.1845628303971378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/>
    <c:pageMargins b="1" l="0.75" r="0.75" t="1" header="0.5" footer="0.5"/>
    <c:pageSetup paperSize="0" orientation="landscape" horizontalDpi="-4" vertic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76087548502101"/>
          <c:y val="9.3596227960405801E-2"/>
          <c:w val="0.76068455433334403"/>
          <c:h val="0.75862205820539497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Data'!$N$5</c:f>
              <c:strCache>
                <c:ptCount val="1"/>
                <c:pt idx="0">
                  <c:v>Exc NG (504)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'3 Data'!$A$7:$A$195</c:f>
              <c:numCache>
                <c:formatCode>General</c:formatCode>
                <c:ptCount val="189"/>
                <c:pt idx="0">
                  <c:v>512</c:v>
                </c:pt>
                <c:pt idx="1">
                  <c:v>513</c:v>
                </c:pt>
                <c:pt idx="2">
                  <c:v>514</c:v>
                </c:pt>
                <c:pt idx="3">
                  <c:v>515</c:v>
                </c:pt>
                <c:pt idx="4">
                  <c:v>516</c:v>
                </c:pt>
                <c:pt idx="5">
                  <c:v>517</c:v>
                </c:pt>
                <c:pt idx="6">
                  <c:v>518</c:v>
                </c:pt>
                <c:pt idx="7">
                  <c:v>519</c:v>
                </c:pt>
                <c:pt idx="8">
                  <c:v>520</c:v>
                </c:pt>
                <c:pt idx="9">
                  <c:v>521</c:v>
                </c:pt>
                <c:pt idx="10">
                  <c:v>522</c:v>
                </c:pt>
                <c:pt idx="11">
                  <c:v>523</c:v>
                </c:pt>
                <c:pt idx="12">
                  <c:v>524</c:v>
                </c:pt>
                <c:pt idx="13">
                  <c:v>525</c:v>
                </c:pt>
                <c:pt idx="14">
                  <c:v>526</c:v>
                </c:pt>
                <c:pt idx="15">
                  <c:v>527</c:v>
                </c:pt>
                <c:pt idx="16">
                  <c:v>528</c:v>
                </c:pt>
                <c:pt idx="17">
                  <c:v>529</c:v>
                </c:pt>
                <c:pt idx="18">
                  <c:v>530</c:v>
                </c:pt>
                <c:pt idx="19">
                  <c:v>531</c:v>
                </c:pt>
                <c:pt idx="20">
                  <c:v>532</c:v>
                </c:pt>
                <c:pt idx="21">
                  <c:v>533</c:v>
                </c:pt>
                <c:pt idx="22">
                  <c:v>534</c:v>
                </c:pt>
                <c:pt idx="23">
                  <c:v>535</c:v>
                </c:pt>
                <c:pt idx="24">
                  <c:v>536</c:v>
                </c:pt>
                <c:pt idx="25">
                  <c:v>537</c:v>
                </c:pt>
                <c:pt idx="26">
                  <c:v>538</c:v>
                </c:pt>
                <c:pt idx="27">
                  <c:v>539</c:v>
                </c:pt>
                <c:pt idx="28">
                  <c:v>540</c:v>
                </c:pt>
                <c:pt idx="29">
                  <c:v>541</c:v>
                </c:pt>
                <c:pt idx="30">
                  <c:v>542</c:v>
                </c:pt>
                <c:pt idx="31">
                  <c:v>543</c:v>
                </c:pt>
                <c:pt idx="32">
                  <c:v>544</c:v>
                </c:pt>
                <c:pt idx="33">
                  <c:v>545</c:v>
                </c:pt>
                <c:pt idx="34">
                  <c:v>546</c:v>
                </c:pt>
                <c:pt idx="35">
                  <c:v>547</c:v>
                </c:pt>
                <c:pt idx="36">
                  <c:v>548</c:v>
                </c:pt>
                <c:pt idx="37">
                  <c:v>549</c:v>
                </c:pt>
                <c:pt idx="38">
                  <c:v>550</c:v>
                </c:pt>
                <c:pt idx="39">
                  <c:v>551</c:v>
                </c:pt>
                <c:pt idx="40">
                  <c:v>552</c:v>
                </c:pt>
                <c:pt idx="41">
                  <c:v>553</c:v>
                </c:pt>
                <c:pt idx="42">
                  <c:v>554</c:v>
                </c:pt>
                <c:pt idx="43">
                  <c:v>555</c:v>
                </c:pt>
                <c:pt idx="44">
                  <c:v>556</c:v>
                </c:pt>
                <c:pt idx="45">
                  <c:v>557</c:v>
                </c:pt>
                <c:pt idx="46">
                  <c:v>558</c:v>
                </c:pt>
                <c:pt idx="47">
                  <c:v>559</c:v>
                </c:pt>
                <c:pt idx="48">
                  <c:v>560</c:v>
                </c:pt>
                <c:pt idx="49">
                  <c:v>561</c:v>
                </c:pt>
                <c:pt idx="50">
                  <c:v>562</c:v>
                </c:pt>
                <c:pt idx="51">
                  <c:v>563</c:v>
                </c:pt>
                <c:pt idx="52">
                  <c:v>564</c:v>
                </c:pt>
                <c:pt idx="53">
                  <c:v>565</c:v>
                </c:pt>
                <c:pt idx="54">
                  <c:v>566</c:v>
                </c:pt>
                <c:pt idx="55">
                  <c:v>567</c:v>
                </c:pt>
                <c:pt idx="56">
                  <c:v>568</c:v>
                </c:pt>
                <c:pt idx="57">
                  <c:v>569</c:v>
                </c:pt>
                <c:pt idx="58">
                  <c:v>570</c:v>
                </c:pt>
                <c:pt idx="59">
                  <c:v>571</c:v>
                </c:pt>
                <c:pt idx="60">
                  <c:v>572</c:v>
                </c:pt>
                <c:pt idx="61">
                  <c:v>573</c:v>
                </c:pt>
                <c:pt idx="62">
                  <c:v>574</c:v>
                </c:pt>
                <c:pt idx="63">
                  <c:v>575</c:v>
                </c:pt>
                <c:pt idx="64">
                  <c:v>576</c:v>
                </c:pt>
                <c:pt idx="65">
                  <c:v>577</c:v>
                </c:pt>
                <c:pt idx="66">
                  <c:v>578</c:v>
                </c:pt>
                <c:pt idx="67">
                  <c:v>579</c:v>
                </c:pt>
                <c:pt idx="68">
                  <c:v>580</c:v>
                </c:pt>
                <c:pt idx="69">
                  <c:v>581</c:v>
                </c:pt>
                <c:pt idx="70">
                  <c:v>582</c:v>
                </c:pt>
                <c:pt idx="71">
                  <c:v>583</c:v>
                </c:pt>
                <c:pt idx="72">
                  <c:v>584</c:v>
                </c:pt>
                <c:pt idx="73">
                  <c:v>585</c:v>
                </c:pt>
                <c:pt idx="74">
                  <c:v>586</c:v>
                </c:pt>
                <c:pt idx="75">
                  <c:v>587</c:v>
                </c:pt>
                <c:pt idx="76">
                  <c:v>588</c:v>
                </c:pt>
                <c:pt idx="77">
                  <c:v>589</c:v>
                </c:pt>
                <c:pt idx="78">
                  <c:v>590</c:v>
                </c:pt>
                <c:pt idx="79">
                  <c:v>591</c:v>
                </c:pt>
                <c:pt idx="80">
                  <c:v>592</c:v>
                </c:pt>
                <c:pt idx="81">
                  <c:v>593</c:v>
                </c:pt>
                <c:pt idx="82">
                  <c:v>594</c:v>
                </c:pt>
                <c:pt idx="83">
                  <c:v>595</c:v>
                </c:pt>
                <c:pt idx="84">
                  <c:v>596</c:v>
                </c:pt>
                <c:pt idx="85">
                  <c:v>597</c:v>
                </c:pt>
                <c:pt idx="86">
                  <c:v>598</c:v>
                </c:pt>
                <c:pt idx="87">
                  <c:v>599</c:v>
                </c:pt>
                <c:pt idx="88">
                  <c:v>600</c:v>
                </c:pt>
                <c:pt idx="89">
                  <c:v>601</c:v>
                </c:pt>
                <c:pt idx="90">
                  <c:v>602</c:v>
                </c:pt>
                <c:pt idx="91">
                  <c:v>603</c:v>
                </c:pt>
                <c:pt idx="92">
                  <c:v>604</c:v>
                </c:pt>
                <c:pt idx="93">
                  <c:v>605</c:v>
                </c:pt>
                <c:pt idx="94">
                  <c:v>606</c:v>
                </c:pt>
                <c:pt idx="95">
                  <c:v>607</c:v>
                </c:pt>
                <c:pt idx="96">
                  <c:v>608</c:v>
                </c:pt>
                <c:pt idx="97">
                  <c:v>609</c:v>
                </c:pt>
                <c:pt idx="98">
                  <c:v>610</c:v>
                </c:pt>
                <c:pt idx="99">
                  <c:v>611</c:v>
                </c:pt>
                <c:pt idx="100">
                  <c:v>612</c:v>
                </c:pt>
                <c:pt idx="101">
                  <c:v>613</c:v>
                </c:pt>
                <c:pt idx="102">
                  <c:v>614</c:v>
                </c:pt>
                <c:pt idx="103">
                  <c:v>615</c:v>
                </c:pt>
                <c:pt idx="104">
                  <c:v>616</c:v>
                </c:pt>
                <c:pt idx="105">
                  <c:v>617</c:v>
                </c:pt>
                <c:pt idx="106">
                  <c:v>618</c:v>
                </c:pt>
                <c:pt idx="107">
                  <c:v>619</c:v>
                </c:pt>
                <c:pt idx="108">
                  <c:v>620</c:v>
                </c:pt>
                <c:pt idx="109">
                  <c:v>621</c:v>
                </c:pt>
                <c:pt idx="110">
                  <c:v>622</c:v>
                </c:pt>
                <c:pt idx="111">
                  <c:v>623</c:v>
                </c:pt>
                <c:pt idx="112">
                  <c:v>624</c:v>
                </c:pt>
                <c:pt idx="113">
                  <c:v>625</c:v>
                </c:pt>
                <c:pt idx="114">
                  <c:v>626</c:v>
                </c:pt>
                <c:pt idx="115">
                  <c:v>627</c:v>
                </c:pt>
                <c:pt idx="116">
                  <c:v>628</c:v>
                </c:pt>
                <c:pt idx="117">
                  <c:v>629</c:v>
                </c:pt>
                <c:pt idx="118">
                  <c:v>630</c:v>
                </c:pt>
                <c:pt idx="119">
                  <c:v>631</c:v>
                </c:pt>
                <c:pt idx="120">
                  <c:v>632</c:v>
                </c:pt>
                <c:pt idx="121">
                  <c:v>633</c:v>
                </c:pt>
                <c:pt idx="122">
                  <c:v>634</c:v>
                </c:pt>
                <c:pt idx="123">
                  <c:v>635</c:v>
                </c:pt>
                <c:pt idx="124">
                  <c:v>636</c:v>
                </c:pt>
                <c:pt idx="125">
                  <c:v>637</c:v>
                </c:pt>
                <c:pt idx="126">
                  <c:v>638</c:v>
                </c:pt>
                <c:pt idx="127">
                  <c:v>639</c:v>
                </c:pt>
                <c:pt idx="128">
                  <c:v>640</c:v>
                </c:pt>
                <c:pt idx="129">
                  <c:v>641</c:v>
                </c:pt>
                <c:pt idx="130">
                  <c:v>642</c:v>
                </c:pt>
                <c:pt idx="131">
                  <c:v>643</c:v>
                </c:pt>
                <c:pt idx="132">
                  <c:v>644</c:v>
                </c:pt>
                <c:pt idx="133">
                  <c:v>645</c:v>
                </c:pt>
                <c:pt idx="134">
                  <c:v>646</c:v>
                </c:pt>
                <c:pt idx="135">
                  <c:v>647</c:v>
                </c:pt>
                <c:pt idx="136">
                  <c:v>648</c:v>
                </c:pt>
                <c:pt idx="137">
                  <c:v>649</c:v>
                </c:pt>
                <c:pt idx="138">
                  <c:v>650</c:v>
                </c:pt>
                <c:pt idx="139">
                  <c:v>651</c:v>
                </c:pt>
                <c:pt idx="140">
                  <c:v>652</c:v>
                </c:pt>
                <c:pt idx="141">
                  <c:v>653</c:v>
                </c:pt>
                <c:pt idx="142">
                  <c:v>654</c:v>
                </c:pt>
                <c:pt idx="143">
                  <c:v>655</c:v>
                </c:pt>
                <c:pt idx="144">
                  <c:v>656</c:v>
                </c:pt>
                <c:pt idx="145">
                  <c:v>657</c:v>
                </c:pt>
                <c:pt idx="146">
                  <c:v>658</c:v>
                </c:pt>
                <c:pt idx="147">
                  <c:v>659</c:v>
                </c:pt>
                <c:pt idx="148">
                  <c:v>660</c:v>
                </c:pt>
                <c:pt idx="149">
                  <c:v>661</c:v>
                </c:pt>
                <c:pt idx="150">
                  <c:v>662</c:v>
                </c:pt>
                <c:pt idx="151">
                  <c:v>663</c:v>
                </c:pt>
                <c:pt idx="152">
                  <c:v>664</c:v>
                </c:pt>
                <c:pt idx="153">
                  <c:v>665</c:v>
                </c:pt>
                <c:pt idx="154">
                  <c:v>666</c:v>
                </c:pt>
                <c:pt idx="155">
                  <c:v>667</c:v>
                </c:pt>
                <c:pt idx="156">
                  <c:v>668</c:v>
                </c:pt>
                <c:pt idx="157">
                  <c:v>669</c:v>
                </c:pt>
                <c:pt idx="158">
                  <c:v>670</c:v>
                </c:pt>
                <c:pt idx="159">
                  <c:v>671</c:v>
                </c:pt>
                <c:pt idx="160">
                  <c:v>672</c:v>
                </c:pt>
                <c:pt idx="161">
                  <c:v>673</c:v>
                </c:pt>
                <c:pt idx="162">
                  <c:v>674</c:v>
                </c:pt>
                <c:pt idx="163">
                  <c:v>675</c:v>
                </c:pt>
                <c:pt idx="164">
                  <c:v>676</c:v>
                </c:pt>
                <c:pt idx="165">
                  <c:v>677</c:v>
                </c:pt>
                <c:pt idx="166">
                  <c:v>678</c:v>
                </c:pt>
                <c:pt idx="167">
                  <c:v>679</c:v>
                </c:pt>
                <c:pt idx="168">
                  <c:v>680</c:v>
                </c:pt>
                <c:pt idx="169">
                  <c:v>681</c:v>
                </c:pt>
                <c:pt idx="170">
                  <c:v>682</c:v>
                </c:pt>
                <c:pt idx="171">
                  <c:v>683</c:v>
                </c:pt>
                <c:pt idx="172">
                  <c:v>684</c:v>
                </c:pt>
                <c:pt idx="173">
                  <c:v>685</c:v>
                </c:pt>
                <c:pt idx="174">
                  <c:v>686</c:v>
                </c:pt>
                <c:pt idx="175">
                  <c:v>687</c:v>
                </c:pt>
                <c:pt idx="176">
                  <c:v>688</c:v>
                </c:pt>
                <c:pt idx="177">
                  <c:v>689</c:v>
                </c:pt>
                <c:pt idx="178">
                  <c:v>690</c:v>
                </c:pt>
                <c:pt idx="179">
                  <c:v>691</c:v>
                </c:pt>
                <c:pt idx="180">
                  <c:v>692</c:v>
                </c:pt>
                <c:pt idx="181">
                  <c:v>693</c:v>
                </c:pt>
                <c:pt idx="182">
                  <c:v>694</c:v>
                </c:pt>
                <c:pt idx="183">
                  <c:v>695</c:v>
                </c:pt>
                <c:pt idx="184">
                  <c:v>696</c:v>
                </c:pt>
                <c:pt idx="185">
                  <c:v>697</c:v>
                </c:pt>
                <c:pt idx="186">
                  <c:v>698</c:v>
                </c:pt>
                <c:pt idx="187">
                  <c:v>699</c:v>
                </c:pt>
                <c:pt idx="188">
                  <c:v>700</c:v>
                </c:pt>
              </c:numCache>
            </c:numRef>
          </c:xVal>
          <c:yVal>
            <c:numRef>
              <c:f>'3 Data'!$B$7:$B$195</c:f>
              <c:numCache>
                <c:formatCode>General</c:formatCode>
                <c:ptCount val="189"/>
                <c:pt idx="0">
                  <c:v>735.46300000000008</c:v>
                </c:pt>
                <c:pt idx="1">
                  <c:v>812.86199999999997</c:v>
                </c:pt>
                <c:pt idx="2">
                  <c:v>807.19899999999996</c:v>
                </c:pt>
                <c:pt idx="3">
                  <c:v>808.53000000000009</c:v>
                </c:pt>
                <c:pt idx="4">
                  <c:v>881.58300000000008</c:v>
                </c:pt>
                <c:pt idx="5">
                  <c:v>921.27300000000002</c:v>
                </c:pt>
                <c:pt idx="6">
                  <c:v>847.87400000000002</c:v>
                </c:pt>
                <c:pt idx="7">
                  <c:v>868.20600000000002</c:v>
                </c:pt>
                <c:pt idx="8">
                  <c:v>951.58400000000006</c:v>
                </c:pt>
                <c:pt idx="9">
                  <c:v>892.88700000000006</c:v>
                </c:pt>
                <c:pt idx="10">
                  <c:v>911.56100000000004</c:v>
                </c:pt>
                <c:pt idx="11">
                  <c:v>914.90499999999997</c:v>
                </c:pt>
                <c:pt idx="12">
                  <c:v>930.24600000000009</c:v>
                </c:pt>
                <c:pt idx="13">
                  <c:v>1001.6080000000001</c:v>
                </c:pt>
                <c:pt idx="14">
                  <c:v>995.61300000000006</c:v>
                </c:pt>
                <c:pt idx="15">
                  <c:v>978.28000000000009</c:v>
                </c:pt>
                <c:pt idx="16">
                  <c:v>1024.6379999999999</c:v>
                </c:pt>
                <c:pt idx="17">
                  <c:v>988.94299999999998</c:v>
                </c:pt>
                <c:pt idx="18">
                  <c:v>1111.0309999999999</c:v>
                </c:pt>
                <c:pt idx="19">
                  <c:v>1084.357</c:v>
                </c:pt>
                <c:pt idx="20">
                  <c:v>1102.384</c:v>
                </c:pt>
                <c:pt idx="21">
                  <c:v>1198.8009999999999</c:v>
                </c:pt>
                <c:pt idx="22">
                  <c:v>1163.4390000000001</c:v>
                </c:pt>
                <c:pt idx="23">
                  <c:v>1218.162</c:v>
                </c:pt>
                <c:pt idx="24">
                  <c:v>1227.837</c:v>
                </c:pt>
                <c:pt idx="25">
                  <c:v>1284.2150000000001</c:v>
                </c:pt>
                <c:pt idx="26">
                  <c:v>1277.2139999999999</c:v>
                </c:pt>
                <c:pt idx="27">
                  <c:v>1333.252</c:v>
                </c:pt>
                <c:pt idx="28">
                  <c:v>1381.3250000000003</c:v>
                </c:pt>
                <c:pt idx="29">
                  <c:v>1370.9880000000003</c:v>
                </c:pt>
                <c:pt idx="30">
                  <c:v>1398.6759999999999</c:v>
                </c:pt>
                <c:pt idx="31">
                  <c:v>1415.0389999999998</c:v>
                </c:pt>
                <c:pt idx="32">
                  <c:v>1440.7520000000002</c:v>
                </c:pt>
                <c:pt idx="33">
                  <c:v>1476.46</c:v>
                </c:pt>
                <c:pt idx="34">
                  <c:v>1499.1399999999999</c:v>
                </c:pt>
                <c:pt idx="35">
                  <c:v>1552.5339999999999</c:v>
                </c:pt>
                <c:pt idx="36">
                  <c:v>1557.8829999999998</c:v>
                </c:pt>
                <c:pt idx="37">
                  <c:v>1520.8439999999998</c:v>
                </c:pt>
                <c:pt idx="38">
                  <c:v>1477.4720000000002</c:v>
                </c:pt>
                <c:pt idx="39">
                  <c:v>1497.8170000000002</c:v>
                </c:pt>
                <c:pt idx="40">
                  <c:v>1631.9399999999998</c:v>
                </c:pt>
                <c:pt idx="41">
                  <c:v>1593.5700000000002</c:v>
                </c:pt>
                <c:pt idx="42">
                  <c:v>1545.8389999999999</c:v>
                </c:pt>
                <c:pt idx="43">
                  <c:v>1514.8249999999998</c:v>
                </c:pt>
                <c:pt idx="44">
                  <c:v>1538.1819999999998</c:v>
                </c:pt>
                <c:pt idx="45">
                  <c:v>1541.8430000000001</c:v>
                </c:pt>
                <c:pt idx="46">
                  <c:v>1581.1979999999999</c:v>
                </c:pt>
                <c:pt idx="47">
                  <c:v>1556.8520000000003</c:v>
                </c:pt>
                <c:pt idx="48">
                  <c:v>1560.511</c:v>
                </c:pt>
                <c:pt idx="49">
                  <c:v>1463.4319999999998</c:v>
                </c:pt>
                <c:pt idx="50">
                  <c:v>1464.77</c:v>
                </c:pt>
                <c:pt idx="51">
                  <c:v>1440.3879999999999</c:v>
                </c:pt>
                <c:pt idx="52">
                  <c:v>1410.3600000000001</c:v>
                </c:pt>
                <c:pt idx="53">
                  <c:v>1481.0739999999998</c:v>
                </c:pt>
                <c:pt idx="54">
                  <c:v>1407.027</c:v>
                </c:pt>
                <c:pt idx="55">
                  <c:v>1383.3150000000001</c:v>
                </c:pt>
                <c:pt idx="56">
                  <c:v>1357.297</c:v>
                </c:pt>
                <c:pt idx="57">
                  <c:v>1328.93</c:v>
                </c:pt>
                <c:pt idx="58">
                  <c:v>1327.5929999999998</c:v>
                </c:pt>
                <c:pt idx="59">
                  <c:v>1331.5909999999999</c:v>
                </c:pt>
                <c:pt idx="60">
                  <c:v>1269.5159999999998</c:v>
                </c:pt>
                <c:pt idx="61">
                  <c:v>1197.4580000000001</c:v>
                </c:pt>
                <c:pt idx="62">
                  <c:v>1190.44</c:v>
                </c:pt>
                <c:pt idx="63">
                  <c:v>1153.4099999999999</c:v>
                </c:pt>
                <c:pt idx="64">
                  <c:v>1176.0889999999999</c:v>
                </c:pt>
                <c:pt idx="65">
                  <c:v>1214.4560000000001</c:v>
                </c:pt>
                <c:pt idx="66">
                  <c:v>1094.0210000000002</c:v>
                </c:pt>
                <c:pt idx="67">
                  <c:v>1102.713</c:v>
                </c:pt>
                <c:pt idx="68">
                  <c:v>1153.0769999999998</c:v>
                </c:pt>
                <c:pt idx="69">
                  <c:v>1081.33</c:v>
                </c:pt>
                <c:pt idx="70">
                  <c:v>1034.3030000000001</c:v>
                </c:pt>
                <c:pt idx="71">
                  <c:v>1099.672</c:v>
                </c:pt>
                <c:pt idx="72">
                  <c:v>1003.604</c:v>
                </c:pt>
                <c:pt idx="73">
                  <c:v>1032.633</c:v>
                </c:pt>
                <c:pt idx="74">
                  <c:v>1014.9490000000001</c:v>
                </c:pt>
                <c:pt idx="75">
                  <c:v>987.60600000000011</c:v>
                </c:pt>
                <c:pt idx="76">
                  <c:v>960.57500000000005</c:v>
                </c:pt>
                <c:pt idx="77">
                  <c:v>977.95199999999988</c:v>
                </c:pt>
                <c:pt idx="78">
                  <c:v>930.92100000000005</c:v>
                </c:pt>
                <c:pt idx="79">
                  <c:v>912.26</c:v>
                </c:pt>
                <c:pt idx="80">
                  <c:v>936.64099999999996</c:v>
                </c:pt>
                <c:pt idx="81">
                  <c:v>983.70200000000011</c:v>
                </c:pt>
                <c:pt idx="82">
                  <c:v>838.95300000000009</c:v>
                </c:pt>
                <c:pt idx="83">
                  <c:v>816.99</c:v>
                </c:pt>
                <c:pt idx="84">
                  <c:v>780.02000000000021</c:v>
                </c:pt>
                <c:pt idx="85">
                  <c:v>742.74000000000024</c:v>
                </c:pt>
                <c:pt idx="86">
                  <c:v>734.79</c:v>
                </c:pt>
                <c:pt idx="87">
                  <c:v>777.23999999999978</c:v>
                </c:pt>
                <c:pt idx="88">
                  <c:v>709.53999999999974</c:v>
                </c:pt>
                <c:pt idx="89">
                  <c:v>801.75</c:v>
                </c:pt>
                <c:pt idx="90">
                  <c:v>753.72000000000025</c:v>
                </c:pt>
                <c:pt idx="91">
                  <c:v>777.80000000000018</c:v>
                </c:pt>
                <c:pt idx="92">
                  <c:v>695.06</c:v>
                </c:pt>
                <c:pt idx="93">
                  <c:v>752.15000000000009</c:v>
                </c:pt>
                <c:pt idx="94">
                  <c:v>746.52</c:v>
                </c:pt>
                <c:pt idx="95">
                  <c:v>664.04</c:v>
                </c:pt>
                <c:pt idx="96">
                  <c:v>586.92999999999984</c:v>
                </c:pt>
                <c:pt idx="97">
                  <c:v>629.96</c:v>
                </c:pt>
                <c:pt idx="98">
                  <c:v>650.97000000000025</c:v>
                </c:pt>
                <c:pt idx="99">
                  <c:v>598.1899999999996</c:v>
                </c:pt>
                <c:pt idx="100">
                  <c:v>694.92999999999984</c:v>
                </c:pt>
                <c:pt idx="101">
                  <c:v>602.40999999999985</c:v>
                </c:pt>
                <c:pt idx="102">
                  <c:v>587.65999999999985</c:v>
                </c:pt>
                <c:pt idx="103">
                  <c:v>729.74999999999977</c:v>
                </c:pt>
                <c:pt idx="104">
                  <c:v>645.59000000000015</c:v>
                </c:pt>
                <c:pt idx="105">
                  <c:v>540.09999999999991</c:v>
                </c:pt>
                <c:pt idx="106">
                  <c:v>589.75</c:v>
                </c:pt>
                <c:pt idx="107">
                  <c:v>512.99300000000005</c:v>
                </c:pt>
                <c:pt idx="108">
                  <c:v>524.63700000000006</c:v>
                </c:pt>
                <c:pt idx="109">
                  <c:v>556.62699999999995</c:v>
                </c:pt>
                <c:pt idx="110">
                  <c:v>520.90800000000002</c:v>
                </c:pt>
                <c:pt idx="111">
                  <c:v>494.22900000000004</c:v>
                </c:pt>
                <c:pt idx="112">
                  <c:v>457.53199999999993</c:v>
                </c:pt>
                <c:pt idx="113">
                  <c:v>433.84800000000007</c:v>
                </c:pt>
                <c:pt idx="114">
                  <c:v>493.202</c:v>
                </c:pt>
                <c:pt idx="115">
                  <c:v>446.51699999999994</c:v>
                </c:pt>
                <c:pt idx="116">
                  <c:v>344.79899999999998</c:v>
                </c:pt>
                <c:pt idx="117">
                  <c:v>454.84799999999996</c:v>
                </c:pt>
                <c:pt idx="118">
                  <c:v>441.84400000000005</c:v>
                </c:pt>
                <c:pt idx="119">
                  <c:v>407.48899999999992</c:v>
                </c:pt>
                <c:pt idx="120">
                  <c:v>409.15599999999995</c:v>
                </c:pt>
                <c:pt idx="121">
                  <c:v>356.46799999999996</c:v>
                </c:pt>
                <c:pt idx="122">
                  <c:v>385.80800000000005</c:v>
                </c:pt>
                <c:pt idx="123">
                  <c:v>302.774</c:v>
                </c:pt>
                <c:pt idx="124">
                  <c:v>365.13200000000001</c:v>
                </c:pt>
                <c:pt idx="125">
                  <c:v>377.13799999999998</c:v>
                </c:pt>
                <c:pt idx="126">
                  <c:v>293.10000000000008</c:v>
                </c:pt>
                <c:pt idx="127">
                  <c:v>354.45600000000002</c:v>
                </c:pt>
                <c:pt idx="128">
                  <c:v>350.78499999999997</c:v>
                </c:pt>
                <c:pt idx="129">
                  <c:v>313.44200000000001</c:v>
                </c:pt>
                <c:pt idx="130">
                  <c:v>293.76000000000005</c:v>
                </c:pt>
                <c:pt idx="131">
                  <c:v>282.42399999999998</c:v>
                </c:pt>
                <c:pt idx="132">
                  <c:v>280.08999999999997</c:v>
                </c:pt>
                <c:pt idx="133">
                  <c:v>237.40799999999996</c:v>
                </c:pt>
                <c:pt idx="134">
                  <c:v>271.75100000000003</c:v>
                </c:pt>
                <c:pt idx="135">
                  <c:v>215.06800000000004</c:v>
                </c:pt>
                <c:pt idx="136">
                  <c:v>279.08500000000004</c:v>
                </c:pt>
                <c:pt idx="137">
                  <c:v>251.40899999999999</c:v>
                </c:pt>
                <c:pt idx="138">
                  <c:v>230.40500000000003</c:v>
                </c:pt>
                <c:pt idx="139">
                  <c:v>234.40699999999998</c:v>
                </c:pt>
                <c:pt idx="140">
                  <c:v>204.06200000000001</c:v>
                </c:pt>
                <c:pt idx="141">
                  <c:v>208.06099999999998</c:v>
                </c:pt>
                <c:pt idx="142">
                  <c:v>219.39799999999997</c:v>
                </c:pt>
                <c:pt idx="143">
                  <c:v>238.73800000000006</c:v>
                </c:pt>
                <c:pt idx="144">
                  <c:v>192.38900000000001</c:v>
                </c:pt>
                <c:pt idx="145">
                  <c:v>220.73000000000008</c:v>
                </c:pt>
                <c:pt idx="146">
                  <c:v>203.39099999999996</c:v>
                </c:pt>
                <c:pt idx="147">
                  <c:v>259.74300000000005</c:v>
                </c:pt>
                <c:pt idx="148">
                  <c:v>165.04499999999996</c:v>
                </c:pt>
                <c:pt idx="149">
                  <c:v>176.71600000000001</c:v>
                </c:pt>
                <c:pt idx="150">
                  <c:v>178.38299999999998</c:v>
                </c:pt>
                <c:pt idx="151">
                  <c:v>198.38800000000003</c:v>
                </c:pt>
                <c:pt idx="152">
                  <c:v>159.37700000000001</c:v>
                </c:pt>
                <c:pt idx="153">
                  <c:v>180.38200000000006</c:v>
                </c:pt>
                <c:pt idx="154">
                  <c:v>171.04500000000002</c:v>
                </c:pt>
                <c:pt idx="155">
                  <c:v>176.37800000000004</c:v>
                </c:pt>
                <c:pt idx="156">
                  <c:v>124.03299999999996</c:v>
                </c:pt>
                <c:pt idx="157">
                  <c:v>160.04199999999997</c:v>
                </c:pt>
                <c:pt idx="158">
                  <c:v>143.37100000000004</c:v>
                </c:pt>
                <c:pt idx="159">
                  <c:v>144.37100000000004</c:v>
                </c:pt>
                <c:pt idx="160">
                  <c:v>111.36200000000002</c:v>
                </c:pt>
                <c:pt idx="161">
                  <c:v>150.70699999999999</c:v>
                </c:pt>
                <c:pt idx="162">
                  <c:v>173.04500000000002</c:v>
                </c:pt>
                <c:pt idx="163">
                  <c:v>135.03399999999999</c:v>
                </c:pt>
                <c:pt idx="164">
                  <c:v>114.69699999999995</c:v>
                </c:pt>
                <c:pt idx="165">
                  <c:v>118.69599999999997</c:v>
                </c:pt>
                <c:pt idx="166">
                  <c:v>93.024000000000001</c:v>
                </c:pt>
                <c:pt idx="167">
                  <c:v>102.024</c:v>
                </c:pt>
                <c:pt idx="168">
                  <c:v>103.69200000000001</c:v>
                </c:pt>
                <c:pt idx="169">
                  <c:v>108.69399999999996</c:v>
                </c:pt>
                <c:pt idx="170">
                  <c:v>107.69399999999996</c:v>
                </c:pt>
                <c:pt idx="171">
                  <c:v>70.350999999999999</c:v>
                </c:pt>
                <c:pt idx="172">
                  <c:v>117.363</c:v>
                </c:pt>
                <c:pt idx="173">
                  <c:v>78.019000000000005</c:v>
                </c:pt>
                <c:pt idx="174">
                  <c:v>73.685000000000002</c:v>
                </c:pt>
                <c:pt idx="175">
                  <c:v>99.357999999999947</c:v>
                </c:pt>
                <c:pt idx="176">
                  <c:v>75.018000000000029</c:v>
                </c:pt>
                <c:pt idx="177">
                  <c:v>88.021999999999991</c:v>
                </c:pt>
                <c:pt idx="178">
                  <c:v>77.018999999999949</c:v>
                </c:pt>
                <c:pt idx="179">
                  <c:v>151.03699999999998</c:v>
                </c:pt>
                <c:pt idx="180">
                  <c:v>45.343999999999994</c:v>
                </c:pt>
                <c:pt idx="181">
                  <c:v>92.355000000000018</c:v>
                </c:pt>
                <c:pt idx="182">
                  <c:v>66.682999999999993</c:v>
                </c:pt>
                <c:pt idx="183">
                  <c:v>51.67900000000003</c:v>
                </c:pt>
                <c:pt idx="184">
                  <c:v>79.352000000000032</c:v>
                </c:pt>
                <c:pt idx="185">
                  <c:v>66.349999999999966</c:v>
                </c:pt>
                <c:pt idx="186">
                  <c:v>73.350000000000023</c:v>
                </c:pt>
                <c:pt idx="187">
                  <c:v>93.687000000000012</c:v>
                </c:pt>
                <c:pt idx="188">
                  <c:v>49.677999999999997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FD-4B71-872F-C92C92B31136}"/>
            </c:ext>
          </c:extLst>
        </c:ser>
        <c:ser>
          <c:idx val="2"/>
          <c:order val="1"/>
          <c:tx>
            <c:strRef>
              <c:f>'3 Data'!$P$5</c:f>
              <c:strCache>
                <c:ptCount val="1"/>
                <c:pt idx="0">
                  <c:v>Exc mCherry (590) </c:v>
                </c:pt>
              </c:strCache>
            </c:strRef>
          </c:tx>
          <c:spPr>
            <a:ln w="25400">
              <a:solidFill>
                <a:srgbClr val="4600A5"/>
              </a:solidFill>
              <a:prstDash val="solid"/>
            </a:ln>
          </c:spPr>
          <c:marker>
            <c:symbol val="none"/>
          </c:marker>
          <c:xVal>
            <c:numRef>
              <c:f>'3 Data'!$C$7:$C$102</c:f>
              <c:numCache>
                <c:formatCode>General</c:formatCode>
                <c:ptCount val="96"/>
                <c:pt idx="0">
                  <c:v>605</c:v>
                </c:pt>
                <c:pt idx="1">
                  <c:v>606</c:v>
                </c:pt>
                <c:pt idx="2">
                  <c:v>607</c:v>
                </c:pt>
                <c:pt idx="3">
                  <c:v>608</c:v>
                </c:pt>
                <c:pt idx="4">
                  <c:v>609</c:v>
                </c:pt>
                <c:pt idx="5">
                  <c:v>610</c:v>
                </c:pt>
                <c:pt idx="6">
                  <c:v>611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615</c:v>
                </c:pt>
                <c:pt idx="11">
                  <c:v>616</c:v>
                </c:pt>
                <c:pt idx="12">
                  <c:v>617</c:v>
                </c:pt>
                <c:pt idx="13">
                  <c:v>618</c:v>
                </c:pt>
                <c:pt idx="14">
                  <c:v>619</c:v>
                </c:pt>
                <c:pt idx="15">
                  <c:v>620</c:v>
                </c:pt>
                <c:pt idx="16">
                  <c:v>621</c:v>
                </c:pt>
                <c:pt idx="17">
                  <c:v>622</c:v>
                </c:pt>
                <c:pt idx="18">
                  <c:v>623</c:v>
                </c:pt>
                <c:pt idx="19">
                  <c:v>624</c:v>
                </c:pt>
                <c:pt idx="20">
                  <c:v>625</c:v>
                </c:pt>
                <c:pt idx="21">
                  <c:v>626</c:v>
                </c:pt>
                <c:pt idx="22">
                  <c:v>627</c:v>
                </c:pt>
                <c:pt idx="23">
                  <c:v>628</c:v>
                </c:pt>
                <c:pt idx="24">
                  <c:v>629</c:v>
                </c:pt>
                <c:pt idx="25">
                  <c:v>630</c:v>
                </c:pt>
                <c:pt idx="26">
                  <c:v>631</c:v>
                </c:pt>
                <c:pt idx="27">
                  <c:v>632</c:v>
                </c:pt>
                <c:pt idx="28">
                  <c:v>633</c:v>
                </c:pt>
                <c:pt idx="29">
                  <c:v>634</c:v>
                </c:pt>
                <c:pt idx="30">
                  <c:v>635</c:v>
                </c:pt>
                <c:pt idx="31">
                  <c:v>636</c:v>
                </c:pt>
                <c:pt idx="32">
                  <c:v>637</c:v>
                </c:pt>
                <c:pt idx="33">
                  <c:v>638</c:v>
                </c:pt>
                <c:pt idx="34">
                  <c:v>639</c:v>
                </c:pt>
                <c:pt idx="35">
                  <c:v>640</c:v>
                </c:pt>
                <c:pt idx="36">
                  <c:v>641</c:v>
                </c:pt>
                <c:pt idx="37">
                  <c:v>642</c:v>
                </c:pt>
                <c:pt idx="38">
                  <c:v>643</c:v>
                </c:pt>
                <c:pt idx="39">
                  <c:v>644</c:v>
                </c:pt>
                <c:pt idx="40">
                  <c:v>645</c:v>
                </c:pt>
                <c:pt idx="41">
                  <c:v>646</c:v>
                </c:pt>
                <c:pt idx="42">
                  <c:v>647</c:v>
                </c:pt>
                <c:pt idx="43">
                  <c:v>648</c:v>
                </c:pt>
                <c:pt idx="44">
                  <c:v>649</c:v>
                </c:pt>
                <c:pt idx="45">
                  <c:v>650</c:v>
                </c:pt>
                <c:pt idx="46">
                  <c:v>651</c:v>
                </c:pt>
                <c:pt idx="47">
                  <c:v>652</c:v>
                </c:pt>
                <c:pt idx="48">
                  <c:v>653</c:v>
                </c:pt>
                <c:pt idx="49">
                  <c:v>654</c:v>
                </c:pt>
                <c:pt idx="50">
                  <c:v>655</c:v>
                </c:pt>
                <c:pt idx="51">
                  <c:v>656</c:v>
                </c:pt>
                <c:pt idx="52">
                  <c:v>657</c:v>
                </c:pt>
                <c:pt idx="53">
                  <c:v>658</c:v>
                </c:pt>
                <c:pt idx="54">
                  <c:v>659</c:v>
                </c:pt>
                <c:pt idx="55">
                  <c:v>660</c:v>
                </c:pt>
                <c:pt idx="56">
                  <c:v>661</c:v>
                </c:pt>
                <c:pt idx="57">
                  <c:v>662</c:v>
                </c:pt>
                <c:pt idx="58">
                  <c:v>663</c:v>
                </c:pt>
                <c:pt idx="59">
                  <c:v>664</c:v>
                </c:pt>
                <c:pt idx="60">
                  <c:v>665</c:v>
                </c:pt>
                <c:pt idx="61">
                  <c:v>666</c:v>
                </c:pt>
                <c:pt idx="62">
                  <c:v>667</c:v>
                </c:pt>
                <c:pt idx="63">
                  <c:v>668</c:v>
                </c:pt>
                <c:pt idx="64">
                  <c:v>669</c:v>
                </c:pt>
                <c:pt idx="65">
                  <c:v>670</c:v>
                </c:pt>
                <c:pt idx="66">
                  <c:v>671</c:v>
                </c:pt>
                <c:pt idx="67">
                  <c:v>672</c:v>
                </c:pt>
                <c:pt idx="68">
                  <c:v>673</c:v>
                </c:pt>
                <c:pt idx="69">
                  <c:v>674</c:v>
                </c:pt>
                <c:pt idx="70">
                  <c:v>675</c:v>
                </c:pt>
                <c:pt idx="71">
                  <c:v>676</c:v>
                </c:pt>
                <c:pt idx="72">
                  <c:v>677</c:v>
                </c:pt>
                <c:pt idx="73">
                  <c:v>678</c:v>
                </c:pt>
                <c:pt idx="74">
                  <c:v>679</c:v>
                </c:pt>
                <c:pt idx="75">
                  <c:v>680</c:v>
                </c:pt>
                <c:pt idx="76">
                  <c:v>681</c:v>
                </c:pt>
                <c:pt idx="77">
                  <c:v>682</c:v>
                </c:pt>
                <c:pt idx="78">
                  <c:v>683</c:v>
                </c:pt>
                <c:pt idx="79">
                  <c:v>684</c:v>
                </c:pt>
                <c:pt idx="80">
                  <c:v>685</c:v>
                </c:pt>
                <c:pt idx="81">
                  <c:v>686</c:v>
                </c:pt>
                <c:pt idx="82">
                  <c:v>687</c:v>
                </c:pt>
                <c:pt idx="83">
                  <c:v>688</c:v>
                </c:pt>
                <c:pt idx="84">
                  <c:v>689</c:v>
                </c:pt>
                <c:pt idx="85">
                  <c:v>690</c:v>
                </c:pt>
                <c:pt idx="86">
                  <c:v>691</c:v>
                </c:pt>
                <c:pt idx="87">
                  <c:v>692</c:v>
                </c:pt>
                <c:pt idx="88">
                  <c:v>693</c:v>
                </c:pt>
                <c:pt idx="89">
                  <c:v>694</c:v>
                </c:pt>
                <c:pt idx="90">
                  <c:v>695</c:v>
                </c:pt>
                <c:pt idx="91">
                  <c:v>696</c:v>
                </c:pt>
                <c:pt idx="92">
                  <c:v>697</c:v>
                </c:pt>
                <c:pt idx="93">
                  <c:v>698</c:v>
                </c:pt>
                <c:pt idx="94">
                  <c:v>699</c:v>
                </c:pt>
                <c:pt idx="95">
                  <c:v>700</c:v>
                </c:pt>
              </c:numCache>
            </c:numRef>
          </c:xVal>
          <c:yVal>
            <c:numRef>
              <c:f>'3 Data'!$D$7:$D$102</c:f>
              <c:numCache>
                <c:formatCode>General</c:formatCode>
                <c:ptCount val="96"/>
                <c:pt idx="0">
                  <c:v>601.96799999999996</c:v>
                </c:pt>
                <c:pt idx="1">
                  <c:v>572.9430000000001</c:v>
                </c:pt>
                <c:pt idx="2">
                  <c:v>591.62400000000002</c:v>
                </c:pt>
                <c:pt idx="3">
                  <c:v>583.27500000000009</c:v>
                </c:pt>
                <c:pt idx="4">
                  <c:v>509.57399999999996</c:v>
                </c:pt>
                <c:pt idx="5">
                  <c:v>576.28000000000009</c:v>
                </c:pt>
                <c:pt idx="6">
                  <c:v>573.26200000000006</c:v>
                </c:pt>
                <c:pt idx="7">
                  <c:v>536.57400000000007</c:v>
                </c:pt>
                <c:pt idx="8">
                  <c:v>505.55099999999993</c:v>
                </c:pt>
                <c:pt idx="9">
                  <c:v>478.20400000000006</c:v>
                </c:pt>
                <c:pt idx="10">
                  <c:v>500.19899999999996</c:v>
                </c:pt>
                <c:pt idx="11">
                  <c:v>447.84400000000005</c:v>
                </c:pt>
                <c:pt idx="12">
                  <c:v>478.19600000000003</c:v>
                </c:pt>
                <c:pt idx="13">
                  <c:v>437.17400000000009</c:v>
                </c:pt>
                <c:pt idx="14">
                  <c:v>490.86199999999997</c:v>
                </c:pt>
                <c:pt idx="15">
                  <c:v>506.20400000000001</c:v>
                </c:pt>
                <c:pt idx="16">
                  <c:v>463.17599999999999</c:v>
                </c:pt>
                <c:pt idx="17">
                  <c:v>458.17399999999998</c:v>
                </c:pt>
                <c:pt idx="18">
                  <c:v>403.82100000000003</c:v>
                </c:pt>
                <c:pt idx="19">
                  <c:v>413.81899999999996</c:v>
                </c:pt>
                <c:pt idx="20">
                  <c:v>438.16099999999994</c:v>
                </c:pt>
                <c:pt idx="21">
                  <c:v>389.14</c:v>
                </c:pt>
                <c:pt idx="22">
                  <c:v>467.16900000000004</c:v>
                </c:pt>
                <c:pt idx="23">
                  <c:v>402.14699999999993</c:v>
                </c:pt>
                <c:pt idx="24">
                  <c:v>375.13399999999996</c:v>
                </c:pt>
                <c:pt idx="25">
                  <c:v>397.13900000000001</c:v>
                </c:pt>
                <c:pt idx="26">
                  <c:v>386.46900000000005</c:v>
                </c:pt>
                <c:pt idx="27">
                  <c:v>397.47699999999998</c:v>
                </c:pt>
                <c:pt idx="28">
                  <c:v>374.12899999999996</c:v>
                </c:pt>
                <c:pt idx="29">
                  <c:v>411.14600000000002</c:v>
                </c:pt>
                <c:pt idx="30">
                  <c:v>385.464</c:v>
                </c:pt>
                <c:pt idx="31">
                  <c:v>377.12900000000002</c:v>
                </c:pt>
                <c:pt idx="32">
                  <c:v>347.78100000000001</c:v>
                </c:pt>
                <c:pt idx="33">
                  <c:v>362.78899999999999</c:v>
                </c:pt>
                <c:pt idx="34">
                  <c:v>375.79800000000006</c:v>
                </c:pt>
                <c:pt idx="35">
                  <c:v>376.79299999999995</c:v>
                </c:pt>
                <c:pt idx="36">
                  <c:v>376.12600000000003</c:v>
                </c:pt>
                <c:pt idx="37">
                  <c:v>295.09699999999998</c:v>
                </c:pt>
                <c:pt idx="38">
                  <c:v>343.11400000000003</c:v>
                </c:pt>
                <c:pt idx="39">
                  <c:v>320.43200000000007</c:v>
                </c:pt>
                <c:pt idx="40">
                  <c:v>313.43899999999996</c:v>
                </c:pt>
                <c:pt idx="41">
                  <c:v>317.101</c:v>
                </c:pt>
                <c:pt idx="42">
                  <c:v>305.42999999999995</c:v>
                </c:pt>
                <c:pt idx="43">
                  <c:v>332.44200000000001</c:v>
                </c:pt>
                <c:pt idx="44">
                  <c:v>340.10999999999996</c:v>
                </c:pt>
                <c:pt idx="45">
                  <c:v>279.09100000000001</c:v>
                </c:pt>
                <c:pt idx="46">
                  <c:v>332.77300000000002</c:v>
                </c:pt>
                <c:pt idx="47">
                  <c:v>300.42800000000005</c:v>
                </c:pt>
                <c:pt idx="48">
                  <c:v>356.11399999999998</c:v>
                </c:pt>
                <c:pt idx="49">
                  <c:v>307.767</c:v>
                </c:pt>
                <c:pt idx="50">
                  <c:v>276.41700000000003</c:v>
                </c:pt>
                <c:pt idx="51">
                  <c:v>305.42999999999995</c:v>
                </c:pt>
                <c:pt idx="52">
                  <c:v>293.75800000000004</c:v>
                </c:pt>
                <c:pt idx="53">
                  <c:v>304.09399999999999</c:v>
                </c:pt>
                <c:pt idx="54">
                  <c:v>304.75900000000001</c:v>
                </c:pt>
                <c:pt idx="55">
                  <c:v>269.41799999999995</c:v>
                </c:pt>
                <c:pt idx="56">
                  <c:v>232.40100000000007</c:v>
                </c:pt>
                <c:pt idx="57">
                  <c:v>238.06799999999998</c:v>
                </c:pt>
                <c:pt idx="58">
                  <c:v>266.74599999999998</c:v>
                </c:pt>
                <c:pt idx="59">
                  <c:v>263.07400000000001</c:v>
                </c:pt>
                <c:pt idx="60">
                  <c:v>239.733</c:v>
                </c:pt>
                <c:pt idx="61">
                  <c:v>210.72700000000003</c:v>
                </c:pt>
                <c:pt idx="62">
                  <c:v>259.73999999999995</c:v>
                </c:pt>
                <c:pt idx="63">
                  <c:v>180.71599999999995</c:v>
                </c:pt>
                <c:pt idx="64">
                  <c:v>225.73100000000005</c:v>
                </c:pt>
                <c:pt idx="65">
                  <c:v>206.05700000000002</c:v>
                </c:pt>
                <c:pt idx="66">
                  <c:v>202.38900000000001</c:v>
                </c:pt>
                <c:pt idx="67">
                  <c:v>162.04400000000004</c:v>
                </c:pt>
                <c:pt idx="68">
                  <c:v>202.38600000000002</c:v>
                </c:pt>
                <c:pt idx="69">
                  <c:v>206.05599999999998</c:v>
                </c:pt>
                <c:pt idx="70">
                  <c:v>147.03900000000004</c:v>
                </c:pt>
                <c:pt idx="71">
                  <c:v>162.37500000000006</c:v>
                </c:pt>
                <c:pt idx="72">
                  <c:v>142.03800000000001</c:v>
                </c:pt>
                <c:pt idx="73">
                  <c:v>147.37300000000005</c:v>
                </c:pt>
                <c:pt idx="74">
                  <c:v>178.048</c:v>
                </c:pt>
                <c:pt idx="75">
                  <c:v>202.71899999999999</c:v>
                </c:pt>
                <c:pt idx="76">
                  <c:v>169.37600000000003</c:v>
                </c:pt>
                <c:pt idx="77">
                  <c:v>163.70699999999999</c:v>
                </c:pt>
                <c:pt idx="78">
                  <c:v>167.37599999999998</c:v>
                </c:pt>
                <c:pt idx="79">
                  <c:v>167.04300000000001</c:v>
                </c:pt>
                <c:pt idx="80">
                  <c:v>136.70000000000005</c:v>
                </c:pt>
                <c:pt idx="81">
                  <c:v>130.03399999999999</c:v>
                </c:pt>
                <c:pt idx="82">
                  <c:v>131.03300000000002</c:v>
                </c:pt>
                <c:pt idx="83">
                  <c:v>122.03000000000003</c:v>
                </c:pt>
                <c:pt idx="84">
                  <c:v>132.03299999999996</c:v>
                </c:pt>
                <c:pt idx="85">
                  <c:v>157.03800000000001</c:v>
                </c:pt>
                <c:pt idx="86">
                  <c:v>190.38099999999997</c:v>
                </c:pt>
                <c:pt idx="87">
                  <c:v>146.70200000000006</c:v>
                </c:pt>
                <c:pt idx="88">
                  <c:v>166.70699999999999</c:v>
                </c:pt>
                <c:pt idx="89">
                  <c:v>142.37000000000006</c:v>
                </c:pt>
                <c:pt idx="90">
                  <c:v>113.02800000000002</c:v>
                </c:pt>
                <c:pt idx="91">
                  <c:v>94.023000000000025</c:v>
                </c:pt>
                <c:pt idx="92">
                  <c:v>159.03800000000001</c:v>
                </c:pt>
                <c:pt idx="93">
                  <c:v>101.69200000000001</c:v>
                </c:pt>
                <c:pt idx="94">
                  <c:v>97.356999999999971</c:v>
                </c:pt>
                <c:pt idx="95">
                  <c:v>88.687000000000012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FD-4B71-872F-C92C92B31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500032"/>
        <c:axId val="83510016"/>
      </c:scatterChart>
      <c:valAx>
        <c:axId val="83500032"/>
        <c:scaling>
          <c:orientation val="minMax"/>
          <c:max val="700"/>
          <c:min val="500"/>
        </c:scaling>
        <c:delete val="0"/>
        <c:axPos val="b"/>
        <c:numFmt formatCode="General" sourceLinked="1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3510016"/>
        <c:crosses val="autoZero"/>
        <c:crossBetween val="midCat"/>
        <c:majorUnit val="50"/>
        <c:minorUnit val="1"/>
      </c:valAx>
      <c:valAx>
        <c:axId val="8351001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35000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756977125761708"/>
          <c:y val="1.97043055788239E-2"/>
          <c:w val="0.75405437499654182"/>
          <c:h val="0.1555115371767255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288220807539"/>
          <c:y val="4.8077007722721499E-2"/>
          <c:w val="0.83559373898909595"/>
          <c:h val="0.86298228862285098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Data'!$N$3</c:f>
              <c:strCache>
                <c:ptCount val="1"/>
                <c:pt idx="0">
                  <c:v>Sample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2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'3 Data'!$N$7:$N$195</c:f>
              <c:numCache>
                <c:formatCode>General</c:formatCode>
                <c:ptCount val="189"/>
                <c:pt idx="0">
                  <c:v>512</c:v>
                </c:pt>
                <c:pt idx="1">
                  <c:v>513</c:v>
                </c:pt>
                <c:pt idx="2">
                  <c:v>514</c:v>
                </c:pt>
                <c:pt idx="3">
                  <c:v>515</c:v>
                </c:pt>
                <c:pt idx="4">
                  <c:v>516</c:v>
                </c:pt>
                <c:pt idx="5">
                  <c:v>517</c:v>
                </c:pt>
                <c:pt idx="6">
                  <c:v>518</c:v>
                </c:pt>
                <c:pt idx="7">
                  <c:v>519</c:v>
                </c:pt>
                <c:pt idx="8">
                  <c:v>520</c:v>
                </c:pt>
                <c:pt idx="9">
                  <c:v>521</c:v>
                </c:pt>
                <c:pt idx="10">
                  <c:v>522</c:v>
                </c:pt>
                <c:pt idx="11">
                  <c:v>523</c:v>
                </c:pt>
                <c:pt idx="12">
                  <c:v>524</c:v>
                </c:pt>
                <c:pt idx="13">
                  <c:v>525</c:v>
                </c:pt>
                <c:pt idx="14">
                  <c:v>526</c:v>
                </c:pt>
                <c:pt idx="15">
                  <c:v>527</c:v>
                </c:pt>
                <c:pt idx="16">
                  <c:v>528</c:v>
                </c:pt>
                <c:pt idx="17">
                  <c:v>529</c:v>
                </c:pt>
                <c:pt idx="18">
                  <c:v>530</c:v>
                </c:pt>
                <c:pt idx="19">
                  <c:v>531</c:v>
                </c:pt>
                <c:pt idx="20">
                  <c:v>532</c:v>
                </c:pt>
                <c:pt idx="21">
                  <c:v>533</c:v>
                </c:pt>
                <c:pt idx="22">
                  <c:v>534</c:v>
                </c:pt>
                <c:pt idx="23">
                  <c:v>535</c:v>
                </c:pt>
                <c:pt idx="24">
                  <c:v>536</c:v>
                </c:pt>
                <c:pt idx="25">
                  <c:v>537</c:v>
                </c:pt>
                <c:pt idx="26">
                  <c:v>538</c:v>
                </c:pt>
                <c:pt idx="27">
                  <c:v>539</c:v>
                </c:pt>
                <c:pt idx="28">
                  <c:v>540</c:v>
                </c:pt>
                <c:pt idx="29">
                  <c:v>541</c:v>
                </c:pt>
                <c:pt idx="30">
                  <c:v>542</c:v>
                </c:pt>
                <c:pt idx="31">
                  <c:v>543</c:v>
                </c:pt>
                <c:pt idx="32">
                  <c:v>544</c:v>
                </c:pt>
                <c:pt idx="33">
                  <c:v>545</c:v>
                </c:pt>
                <c:pt idx="34">
                  <c:v>546</c:v>
                </c:pt>
                <c:pt idx="35">
                  <c:v>547</c:v>
                </c:pt>
                <c:pt idx="36">
                  <c:v>548</c:v>
                </c:pt>
                <c:pt idx="37">
                  <c:v>549</c:v>
                </c:pt>
                <c:pt idx="38">
                  <c:v>550</c:v>
                </c:pt>
                <c:pt idx="39">
                  <c:v>551</c:v>
                </c:pt>
                <c:pt idx="40">
                  <c:v>552</c:v>
                </c:pt>
                <c:pt idx="41">
                  <c:v>553</c:v>
                </c:pt>
                <c:pt idx="42">
                  <c:v>554</c:v>
                </c:pt>
                <c:pt idx="43">
                  <c:v>555</c:v>
                </c:pt>
                <c:pt idx="44">
                  <c:v>556</c:v>
                </c:pt>
                <c:pt idx="45">
                  <c:v>557</c:v>
                </c:pt>
                <c:pt idx="46">
                  <c:v>558</c:v>
                </c:pt>
                <c:pt idx="47">
                  <c:v>559</c:v>
                </c:pt>
                <c:pt idx="48">
                  <c:v>560</c:v>
                </c:pt>
                <c:pt idx="49">
                  <c:v>561</c:v>
                </c:pt>
                <c:pt idx="50">
                  <c:v>562</c:v>
                </c:pt>
                <c:pt idx="51">
                  <c:v>563</c:v>
                </c:pt>
                <c:pt idx="52">
                  <c:v>564</c:v>
                </c:pt>
                <c:pt idx="53">
                  <c:v>565</c:v>
                </c:pt>
                <c:pt idx="54">
                  <c:v>566</c:v>
                </c:pt>
                <c:pt idx="55">
                  <c:v>567</c:v>
                </c:pt>
                <c:pt idx="56">
                  <c:v>568</c:v>
                </c:pt>
                <c:pt idx="57">
                  <c:v>569</c:v>
                </c:pt>
                <c:pt idx="58">
                  <c:v>570</c:v>
                </c:pt>
                <c:pt idx="59">
                  <c:v>571</c:v>
                </c:pt>
                <c:pt idx="60">
                  <c:v>572</c:v>
                </c:pt>
                <c:pt idx="61">
                  <c:v>573</c:v>
                </c:pt>
                <c:pt idx="62">
                  <c:v>574</c:v>
                </c:pt>
                <c:pt idx="63">
                  <c:v>575</c:v>
                </c:pt>
                <c:pt idx="64">
                  <c:v>576</c:v>
                </c:pt>
                <c:pt idx="65">
                  <c:v>577</c:v>
                </c:pt>
                <c:pt idx="66">
                  <c:v>578</c:v>
                </c:pt>
                <c:pt idx="67">
                  <c:v>579</c:v>
                </c:pt>
                <c:pt idx="68">
                  <c:v>580</c:v>
                </c:pt>
                <c:pt idx="69">
                  <c:v>581</c:v>
                </c:pt>
                <c:pt idx="70">
                  <c:v>582</c:v>
                </c:pt>
                <c:pt idx="71">
                  <c:v>583</c:v>
                </c:pt>
                <c:pt idx="72">
                  <c:v>584</c:v>
                </c:pt>
                <c:pt idx="73">
                  <c:v>585</c:v>
                </c:pt>
                <c:pt idx="74">
                  <c:v>586</c:v>
                </c:pt>
                <c:pt idx="75">
                  <c:v>587</c:v>
                </c:pt>
                <c:pt idx="76">
                  <c:v>588</c:v>
                </c:pt>
                <c:pt idx="77">
                  <c:v>589</c:v>
                </c:pt>
                <c:pt idx="78">
                  <c:v>590</c:v>
                </c:pt>
                <c:pt idx="79">
                  <c:v>591</c:v>
                </c:pt>
                <c:pt idx="80">
                  <c:v>592</c:v>
                </c:pt>
                <c:pt idx="81">
                  <c:v>593</c:v>
                </c:pt>
                <c:pt idx="82">
                  <c:v>594</c:v>
                </c:pt>
                <c:pt idx="83">
                  <c:v>595</c:v>
                </c:pt>
                <c:pt idx="84">
                  <c:v>596</c:v>
                </c:pt>
                <c:pt idx="85">
                  <c:v>597</c:v>
                </c:pt>
                <c:pt idx="86">
                  <c:v>598</c:v>
                </c:pt>
                <c:pt idx="87">
                  <c:v>599</c:v>
                </c:pt>
                <c:pt idx="88">
                  <c:v>600</c:v>
                </c:pt>
                <c:pt idx="89">
                  <c:v>601</c:v>
                </c:pt>
                <c:pt idx="90">
                  <c:v>602</c:v>
                </c:pt>
                <c:pt idx="91">
                  <c:v>603</c:v>
                </c:pt>
                <c:pt idx="92">
                  <c:v>604</c:v>
                </c:pt>
                <c:pt idx="93">
                  <c:v>605</c:v>
                </c:pt>
                <c:pt idx="94">
                  <c:v>606</c:v>
                </c:pt>
                <c:pt idx="95">
                  <c:v>607</c:v>
                </c:pt>
                <c:pt idx="96">
                  <c:v>608</c:v>
                </c:pt>
                <c:pt idx="97">
                  <c:v>609</c:v>
                </c:pt>
                <c:pt idx="98">
                  <c:v>610</c:v>
                </c:pt>
                <c:pt idx="99">
                  <c:v>611</c:v>
                </c:pt>
                <c:pt idx="100">
                  <c:v>612</c:v>
                </c:pt>
                <c:pt idx="101">
                  <c:v>613</c:v>
                </c:pt>
                <c:pt idx="102">
                  <c:v>614</c:v>
                </c:pt>
                <c:pt idx="103">
                  <c:v>615</c:v>
                </c:pt>
                <c:pt idx="104">
                  <c:v>616</c:v>
                </c:pt>
                <c:pt idx="105">
                  <c:v>617</c:v>
                </c:pt>
                <c:pt idx="106">
                  <c:v>618</c:v>
                </c:pt>
                <c:pt idx="107">
                  <c:v>619</c:v>
                </c:pt>
                <c:pt idx="108">
                  <c:v>620</c:v>
                </c:pt>
                <c:pt idx="109">
                  <c:v>621</c:v>
                </c:pt>
                <c:pt idx="110">
                  <c:v>622</c:v>
                </c:pt>
                <c:pt idx="111">
                  <c:v>623</c:v>
                </c:pt>
                <c:pt idx="112">
                  <c:v>624</c:v>
                </c:pt>
                <c:pt idx="113">
                  <c:v>625</c:v>
                </c:pt>
                <c:pt idx="114">
                  <c:v>626</c:v>
                </c:pt>
                <c:pt idx="115">
                  <c:v>627</c:v>
                </c:pt>
                <c:pt idx="116">
                  <c:v>628</c:v>
                </c:pt>
                <c:pt idx="117">
                  <c:v>629</c:v>
                </c:pt>
                <c:pt idx="118">
                  <c:v>630</c:v>
                </c:pt>
                <c:pt idx="119">
                  <c:v>631</c:v>
                </c:pt>
                <c:pt idx="120">
                  <c:v>632</c:v>
                </c:pt>
                <c:pt idx="121">
                  <c:v>633</c:v>
                </c:pt>
                <c:pt idx="122">
                  <c:v>634</c:v>
                </c:pt>
                <c:pt idx="123">
                  <c:v>635</c:v>
                </c:pt>
                <c:pt idx="124">
                  <c:v>636</c:v>
                </c:pt>
                <c:pt idx="125">
                  <c:v>637</c:v>
                </c:pt>
                <c:pt idx="126">
                  <c:v>638</c:v>
                </c:pt>
                <c:pt idx="127">
                  <c:v>639</c:v>
                </c:pt>
                <c:pt idx="128">
                  <c:v>640</c:v>
                </c:pt>
                <c:pt idx="129">
                  <c:v>641</c:v>
                </c:pt>
                <c:pt idx="130">
                  <c:v>642</c:v>
                </c:pt>
                <c:pt idx="131">
                  <c:v>643</c:v>
                </c:pt>
                <c:pt idx="132">
                  <c:v>644</c:v>
                </c:pt>
                <c:pt idx="133">
                  <c:v>645</c:v>
                </c:pt>
                <c:pt idx="134">
                  <c:v>646</c:v>
                </c:pt>
                <c:pt idx="135">
                  <c:v>647</c:v>
                </c:pt>
                <c:pt idx="136">
                  <c:v>648</c:v>
                </c:pt>
                <c:pt idx="137">
                  <c:v>649</c:v>
                </c:pt>
                <c:pt idx="138">
                  <c:v>650</c:v>
                </c:pt>
                <c:pt idx="139">
                  <c:v>651</c:v>
                </c:pt>
                <c:pt idx="140">
                  <c:v>652</c:v>
                </c:pt>
                <c:pt idx="141">
                  <c:v>653</c:v>
                </c:pt>
                <c:pt idx="142">
                  <c:v>654</c:v>
                </c:pt>
                <c:pt idx="143">
                  <c:v>655</c:v>
                </c:pt>
                <c:pt idx="144">
                  <c:v>656</c:v>
                </c:pt>
                <c:pt idx="145">
                  <c:v>657</c:v>
                </c:pt>
                <c:pt idx="146">
                  <c:v>658</c:v>
                </c:pt>
                <c:pt idx="147">
                  <c:v>659</c:v>
                </c:pt>
                <c:pt idx="148">
                  <c:v>660</c:v>
                </c:pt>
                <c:pt idx="149">
                  <c:v>661</c:v>
                </c:pt>
                <c:pt idx="150">
                  <c:v>662</c:v>
                </c:pt>
                <c:pt idx="151">
                  <c:v>663</c:v>
                </c:pt>
                <c:pt idx="152">
                  <c:v>664</c:v>
                </c:pt>
                <c:pt idx="153">
                  <c:v>665</c:v>
                </c:pt>
                <c:pt idx="154">
                  <c:v>666</c:v>
                </c:pt>
                <c:pt idx="155">
                  <c:v>667</c:v>
                </c:pt>
                <c:pt idx="156">
                  <c:v>668</c:v>
                </c:pt>
                <c:pt idx="157">
                  <c:v>669</c:v>
                </c:pt>
                <c:pt idx="158">
                  <c:v>670</c:v>
                </c:pt>
                <c:pt idx="159">
                  <c:v>671</c:v>
                </c:pt>
                <c:pt idx="160">
                  <c:v>672</c:v>
                </c:pt>
                <c:pt idx="161">
                  <c:v>673</c:v>
                </c:pt>
                <c:pt idx="162">
                  <c:v>674</c:v>
                </c:pt>
                <c:pt idx="163">
                  <c:v>675</c:v>
                </c:pt>
                <c:pt idx="164">
                  <c:v>676</c:v>
                </c:pt>
                <c:pt idx="165">
                  <c:v>677</c:v>
                </c:pt>
                <c:pt idx="166">
                  <c:v>678</c:v>
                </c:pt>
                <c:pt idx="167">
                  <c:v>679</c:v>
                </c:pt>
                <c:pt idx="168">
                  <c:v>680</c:v>
                </c:pt>
                <c:pt idx="169">
                  <c:v>681</c:v>
                </c:pt>
                <c:pt idx="170">
                  <c:v>682</c:v>
                </c:pt>
                <c:pt idx="171">
                  <c:v>683</c:v>
                </c:pt>
                <c:pt idx="172">
                  <c:v>684</c:v>
                </c:pt>
                <c:pt idx="173">
                  <c:v>685</c:v>
                </c:pt>
                <c:pt idx="174">
                  <c:v>686</c:v>
                </c:pt>
                <c:pt idx="175">
                  <c:v>687</c:v>
                </c:pt>
                <c:pt idx="176">
                  <c:v>688</c:v>
                </c:pt>
                <c:pt idx="177">
                  <c:v>689</c:v>
                </c:pt>
                <c:pt idx="178">
                  <c:v>690</c:v>
                </c:pt>
                <c:pt idx="179">
                  <c:v>691</c:v>
                </c:pt>
                <c:pt idx="180">
                  <c:v>692</c:v>
                </c:pt>
                <c:pt idx="181">
                  <c:v>693</c:v>
                </c:pt>
                <c:pt idx="182">
                  <c:v>694</c:v>
                </c:pt>
                <c:pt idx="183">
                  <c:v>695</c:v>
                </c:pt>
                <c:pt idx="184">
                  <c:v>696</c:v>
                </c:pt>
                <c:pt idx="185">
                  <c:v>697</c:v>
                </c:pt>
                <c:pt idx="186">
                  <c:v>698</c:v>
                </c:pt>
                <c:pt idx="187">
                  <c:v>699</c:v>
                </c:pt>
                <c:pt idx="188">
                  <c:v>700</c:v>
                </c:pt>
              </c:numCache>
            </c:numRef>
          </c:xVal>
          <c:yVal>
            <c:numRef>
              <c:f>'3 Data'!$O$7:$O$195</c:f>
              <c:numCache>
                <c:formatCode>General</c:formatCode>
                <c:ptCount val="189"/>
                <c:pt idx="0">
                  <c:v>33891.593000000001</c:v>
                </c:pt>
                <c:pt idx="1">
                  <c:v>36497.122000000003</c:v>
                </c:pt>
                <c:pt idx="2">
                  <c:v>38915.048999999999</c:v>
                </c:pt>
                <c:pt idx="3">
                  <c:v>40405.019999999997</c:v>
                </c:pt>
                <c:pt idx="4">
                  <c:v>40619.463000000003</c:v>
                </c:pt>
                <c:pt idx="5">
                  <c:v>40777.602999999996</c:v>
                </c:pt>
                <c:pt idx="6">
                  <c:v>40470.773999999998</c:v>
                </c:pt>
                <c:pt idx="7">
                  <c:v>40045.425999999999</c:v>
                </c:pt>
                <c:pt idx="8">
                  <c:v>38721.174000000006</c:v>
                </c:pt>
                <c:pt idx="9">
                  <c:v>37658.597000000002</c:v>
                </c:pt>
                <c:pt idx="10">
                  <c:v>36311.271000000001</c:v>
                </c:pt>
                <c:pt idx="11">
                  <c:v>34621.464999999997</c:v>
                </c:pt>
                <c:pt idx="12">
                  <c:v>33158.866000000002</c:v>
                </c:pt>
                <c:pt idx="13">
                  <c:v>31644.788</c:v>
                </c:pt>
                <c:pt idx="14">
                  <c:v>30337.483</c:v>
                </c:pt>
                <c:pt idx="15">
                  <c:v>28648.469999999998</c:v>
                </c:pt>
                <c:pt idx="16">
                  <c:v>27647.347999999998</c:v>
                </c:pt>
                <c:pt idx="17">
                  <c:v>26466.413</c:v>
                </c:pt>
                <c:pt idx="18">
                  <c:v>25149.561000000002</c:v>
                </c:pt>
                <c:pt idx="19">
                  <c:v>24221.017</c:v>
                </c:pt>
                <c:pt idx="20">
                  <c:v>23007.844000000001</c:v>
                </c:pt>
                <c:pt idx="21">
                  <c:v>22210.981</c:v>
                </c:pt>
                <c:pt idx="22">
                  <c:v>21274.749</c:v>
                </c:pt>
                <c:pt idx="23">
                  <c:v>20277.912</c:v>
                </c:pt>
                <c:pt idx="24">
                  <c:v>19686.447</c:v>
                </c:pt>
                <c:pt idx="25">
                  <c:v>19116.955000000002</c:v>
                </c:pt>
                <c:pt idx="26">
                  <c:v>18561.383999999998</c:v>
                </c:pt>
                <c:pt idx="27">
                  <c:v>18081.691999999999</c:v>
                </c:pt>
                <c:pt idx="28">
                  <c:v>17449.615000000002</c:v>
                </c:pt>
                <c:pt idx="29">
                  <c:v>16841.378000000001</c:v>
                </c:pt>
                <c:pt idx="30">
                  <c:v>16672.315999999999</c:v>
                </c:pt>
                <c:pt idx="31">
                  <c:v>16061.709000000001</c:v>
                </c:pt>
                <c:pt idx="32">
                  <c:v>15772.301999999998</c:v>
                </c:pt>
                <c:pt idx="33">
                  <c:v>15528.570000000002</c:v>
                </c:pt>
                <c:pt idx="34">
                  <c:v>15398.310000000001</c:v>
                </c:pt>
                <c:pt idx="35">
                  <c:v>15087.474</c:v>
                </c:pt>
                <c:pt idx="36">
                  <c:v>14712.102999999999</c:v>
                </c:pt>
                <c:pt idx="37">
                  <c:v>14440.603999999999</c:v>
                </c:pt>
                <c:pt idx="38">
                  <c:v>14386.361999999999</c:v>
                </c:pt>
                <c:pt idx="39">
                  <c:v>14072.037</c:v>
                </c:pt>
                <c:pt idx="40">
                  <c:v>13988.42</c:v>
                </c:pt>
                <c:pt idx="41">
                  <c:v>13540.779999999999</c:v>
                </c:pt>
                <c:pt idx="42">
                  <c:v>13228.719000000001</c:v>
                </c:pt>
                <c:pt idx="43">
                  <c:v>12931.775</c:v>
                </c:pt>
                <c:pt idx="44">
                  <c:v>12652.142</c:v>
                </c:pt>
                <c:pt idx="45">
                  <c:v>12371.383</c:v>
                </c:pt>
                <c:pt idx="46">
                  <c:v>12106.758000000002</c:v>
                </c:pt>
                <c:pt idx="47">
                  <c:v>11600.552</c:v>
                </c:pt>
                <c:pt idx="48">
                  <c:v>11323.290999999999</c:v>
                </c:pt>
                <c:pt idx="49">
                  <c:v>10915.041999999999</c:v>
                </c:pt>
                <c:pt idx="50">
                  <c:v>10611.939999999999</c:v>
                </c:pt>
                <c:pt idx="51">
                  <c:v>10259.318000000001</c:v>
                </c:pt>
                <c:pt idx="52">
                  <c:v>9926.1799999999985</c:v>
                </c:pt>
                <c:pt idx="53">
                  <c:v>9489.8940000000002</c:v>
                </c:pt>
                <c:pt idx="54">
                  <c:v>9136.2669999999998</c:v>
                </c:pt>
                <c:pt idx="55">
                  <c:v>8871.1550000000007</c:v>
                </c:pt>
                <c:pt idx="56">
                  <c:v>8451.8170000000009</c:v>
                </c:pt>
                <c:pt idx="57">
                  <c:v>8309.0999999999985</c:v>
                </c:pt>
                <c:pt idx="58">
                  <c:v>7777.3330000000005</c:v>
                </c:pt>
                <c:pt idx="59">
                  <c:v>7589.1610000000001</c:v>
                </c:pt>
                <c:pt idx="60">
                  <c:v>7211.7860000000001</c:v>
                </c:pt>
                <c:pt idx="61">
                  <c:v>6884.8779999999997</c:v>
                </c:pt>
                <c:pt idx="62">
                  <c:v>6761.02</c:v>
                </c:pt>
                <c:pt idx="63">
                  <c:v>6465.5499999999993</c:v>
                </c:pt>
                <c:pt idx="64">
                  <c:v>6328.6890000000003</c:v>
                </c:pt>
                <c:pt idx="65">
                  <c:v>6174.7559999999994</c:v>
                </c:pt>
                <c:pt idx="66">
                  <c:v>5906.5309999999999</c:v>
                </c:pt>
                <c:pt idx="67">
                  <c:v>5825.3530000000001</c:v>
                </c:pt>
                <c:pt idx="68">
                  <c:v>5700.1570000000002</c:v>
                </c:pt>
                <c:pt idx="69">
                  <c:v>5575.03</c:v>
                </c:pt>
                <c:pt idx="70">
                  <c:v>5423.2629999999999</c:v>
                </c:pt>
                <c:pt idx="71">
                  <c:v>5404.1319999999996</c:v>
                </c:pt>
                <c:pt idx="72">
                  <c:v>5287.8339999999998</c:v>
                </c:pt>
                <c:pt idx="73">
                  <c:v>5216.643</c:v>
                </c:pt>
                <c:pt idx="74">
                  <c:v>5170.4790000000003</c:v>
                </c:pt>
                <c:pt idx="75">
                  <c:v>5186.6060000000007</c:v>
                </c:pt>
                <c:pt idx="76">
                  <c:v>5174.2150000000001</c:v>
                </c:pt>
                <c:pt idx="77">
                  <c:v>5263.9220000000005</c:v>
                </c:pt>
                <c:pt idx="78">
                  <c:v>5227.9209999999994</c:v>
                </c:pt>
                <c:pt idx="79">
                  <c:v>5222.67</c:v>
                </c:pt>
                <c:pt idx="80">
                  <c:v>5286.0209999999997</c:v>
                </c:pt>
                <c:pt idx="81">
                  <c:v>5396.7719999999999</c:v>
                </c:pt>
                <c:pt idx="82">
                  <c:v>5340.6530000000002</c:v>
                </c:pt>
                <c:pt idx="83">
                  <c:v>5239.6900000000005</c:v>
                </c:pt>
                <c:pt idx="84">
                  <c:v>5350.16</c:v>
                </c:pt>
                <c:pt idx="85">
                  <c:v>5357.85</c:v>
                </c:pt>
                <c:pt idx="86">
                  <c:v>5281</c:v>
                </c:pt>
                <c:pt idx="87">
                  <c:v>5415.95</c:v>
                </c:pt>
                <c:pt idx="88">
                  <c:v>5387.3</c:v>
                </c:pt>
                <c:pt idx="89">
                  <c:v>5288.07</c:v>
                </c:pt>
                <c:pt idx="90">
                  <c:v>5340.87</c:v>
                </c:pt>
                <c:pt idx="91">
                  <c:v>5564.14</c:v>
                </c:pt>
                <c:pt idx="92">
                  <c:v>5338.68</c:v>
                </c:pt>
                <c:pt idx="93">
                  <c:v>5462.83</c:v>
                </c:pt>
                <c:pt idx="94">
                  <c:v>5313.51</c:v>
                </c:pt>
                <c:pt idx="95">
                  <c:v>5254.8899999999994</c:v>
                </c:pt>
                <c:pt idx="96">
                  <c:v>5096.45</c:v>
                </c:pt>
                <c:pt idx="97">
                  <c:v>5170.0499999999993</c:v>
                </c:pt>
                <c:pt idx="98">
                  <c:v>5115.28</c:v>
                </c:pt>
                <c:pt idx="99">
                  <c:v>4933.66</c:v>
                </c:pt>
                <c:pt idx="100">
                  <c:v>5071.99</c:v>
                </c:pt>
                <c:pt idx="101">
                  <c:v>4932.75</c:v>
                </c:pt>
                <c:pt idx="102">
                  <c:v>4867.93</c:v>
                </c:pt>
                <c:pt idx="103">
                  <c:v>4812.75</c:v>
                </c:pt>
                <c:pt idx="104">
                  <c:v>4646.83</c:v>
                </c:pt>
                <c:pt idx="105">
                  <c:v>4457.16</c:v>
                </c:pt>
                <c:pt idx="106">
                  <c:v>4427.9799999999996</c:v>
                </c:pt>
                <c:pt idx="107">
                  <c:v>4188.4030000000002</c:v>
                </c:pt>
                <c:pt idx="108">
                  <c:v>4154.3670000000002</c:v>
                </c:pt>
                <c:pt idx="109">
                  <c:v>3934.5969999999998</c:v>
                </c:pt>
                <c:pt idx="110">
                  <c:v>3995.8879999999999</c:v>
                </c:pt>
                <c:pt idx="111">
                  <c:v>3818.4190000000003</c:v>
                </c:pt>
                <c:pt idx="112">
                  <c:v>3658.0120000000006</c:v>
                </c:pt>
                <c:pt idx="113">
                  <c:v>3579.4680000000003</c:v>
                </c:pt>
                <c:pt idx="114">
                  <c:v>3484.8719999999998</c:v>
                </c:pt>
                <c:pt idx="115">
                  <c:v>3366.6489999999999</c:v>
                </c:pt>
                <c:pt idx="116">
                  <c:v>3286.489</c:v>
                </c:pt>
                <c:pt idx="117">
                  <c:v>3214.6329999999998</c:v>
                </c:pt>
                <c:pt idx="118">
                  <c:v>3094.7380000000003</c:v>
                </c:pt>
                <c:pt idx="119">
                  <c:v>2989.8490000000002</c:v>
                </c:pt>
                <c:pt idx="120">
                  <c:v>2842.2470000000003</c:v>
                </c:pt>
                <c:pt idx="121">
                  <c:v>2773.1549999999997</c:v>
                </c:pt>
                <c:pt idx="122">
                  <c:v>2759.4069999999997</c:v>
                </c:pt>
                <c:pt idx="123">
                  <c:v>2601.5059999999999</c:v>
                </c:pt>
                <c:pt idx="124">
                  <c:v>2596.1369999999997</c:v>
                </c:pt>
                <c:pt idx="125">
                  <c:v>2439.556</c:v>
                </c:pt>
                <c:pt idx="126">
                  <c:v>2378.4640000000004</c:v>
                </c:pt>
                <c:pt idx="127">
                  <c:v>2374.0959999999995</c:v>
                </c:pt>
                <c:pt idx="128">
                  <c:v>2326.6709999999998</c:v>
                </c:pt>
                <c:pt idx="129">
                  <c:v>2237.9089999999997</c:v>
                </c:pt>
                <c:pt idx="130">
                  <c:v>2189.125</c:v>
                </c:pt>
                <c:pt idx="131">
                  <c:v>2124.7239999999997</c:v>
                </c:pt>
                <c:pt idx="132">
                  <c:v>2062.297</c:v>
                </c:pt>
                <c:pt idx="133">
                  <c:v>1927.798</c:v>
                </c:pt>
                <c:pt idx="134">
                  <c:v>1972.502</c:v>
                </c:pt>
                <c:pt idx="135">
                  <c:v>1887.4309999999998</c:v>
                </c:pt>
                <c:pt idx="136">
                  <c:v>1885.3740000000003</c:v>
                </c:pt>
                <c:pt idx="137">
                  <c:v>1839.6669999999999</c:v>
                </c:pt>
                <c:pt idx="138">
                  <c:v>1730.2210000000002</c:v>
                </c:pt>
                <c:pt idx="139">
                  <c:v>1708.5419999999999</c:v>
                </c:pt>
                <c:pt idx="140">
                  <c:v>1679.4900000000002</c:v>
                </c:pt>
                <c:pt idx="141">
                  <c:v>1610.0709999999999</c:v>
                </c:pt>
                <c:pt idx="142">
                  <c:v>1548.3309999999999</c:v>
                </c:pt>
                <c:pt idx="143">
                  <c:v>1604.723</c:v>
                </c:pt>
                <c:pt idx="144">
                  <c:v>1530.32</c:v>
                </c:pt>
                <c:pt idx="145">
                  <c:v>1496.2670000000001</c:v>
                </c:pt>
                <c:pt idx="146">
                  <c:v>1434.5430000000001</c:v>
                </c:pt>
                <c:pt idx="147">
                  <c:v>1430.529</c:v>
                </c:pt>
                <c:pt idx="148">
                  <c:v>1329.4459999999999</c:v>
                </c:pt>
                <c:pt idx="149">
                  <c:v>1321.4340000000002</c:v>
                </c:pt>
                <c:pt idx="150">
                  <c:v>1283.4000000000001</c:v>
                </c:pt>
                <c:pt idx="151">
                  <c:v>1280.3879999999999</c:v>
                </c:pt>
                <c:pt idx="152">
                  <c:v>1205.3290000000002</c:v>
                </c:pt>
                <c:pt idx="153">
                  <c:v>1223.6689999999999</c:v>
                </c:pt>
                <c:pt idx="154">
                  <c:v>1225.33</c:v>
                </c:pt>
                <c:pt idx="155">
                  <c:v>1201.3069999999998</c:v>
                </c:pt>
                <c:pt idx="156">
                  <c:v>1113.251</c:v>
                </c:pt>
                <c:pt idx="157">
                  <c:v>1041.5250000000001</c:v>
                </c:pt>
                <c:pt idx="158">
                  <c:v>1035.1850000000002</c:v>
                </c:pt>
                <c:pt idx="159">
                  <c:v>984.47799999999984</c:v>
                </c:pt>
                <c:pt idx="160">
                  <c:v>987.81399999999985</c:v>
                </c:pt>
                <c:pt idx="161">
                  <c:v>947.45400000000006</c:v>
                </c:pt>
                <c:pt idx="162">
                  <c:v>949.78200000000015</c:v>
                </c:pt>
                <c:pt idx="163">
                  <c:v>908.09</c:v>
                </c:pt>
                <c:pt idx="164">
                  <c:v>844.37799999999993</c:v>
                </c:pt>
                <c:pt idx="165">
                  <c:v>896.40200000000004</c:v>
                </c:pt>
                <c:pt idx="166">
                  <c:v>827.0379999999999</c:v>
                </c:pt>
                <c:pt idx="167">
                  <c:v>814.34800000000018</c:v>
                </c:pt>
                <c:pt idx="168">
                  <c:v>756.65099999999995</c:v>
                </c:pt>
                <c:pt idx="169">
                  <c:v>770.66300000000001</c:v>
                </c:pt>
                <c:pt idx="170">
                  <c:v>721.298</c:v>
                </c:pt>
                <c:pt idx="171">
                  <c:v>657.93200000000002</c:v>
                </c:pt>
                <c:pt idx="172">
                  <c:v>674.60099999999989</c:v>
                </c:pt>
                <c:pt idx="173">
                  <c:v>642.91600000000017</c:v>
                </c:pt>
                <c:pt idx="174">
                  <c:v>625.91</c:v>
                </c:pt>
                <c:pt idx="175">
                  <c:v>606.90099999999995</c:v>
                </c:pt>
                <c:pt idx="176">
                  <c:v>605.55799999999999</c:v>
                </c:pt>
                <c:pt idx="177">
                  <c:v>562.54200000000003</c:v>
                </c:pt>
                <c:pt idx="178">
                  <c:v>549.53699999999992</c:v>
                </c:pt>
                <c:pt idx="179">
                  <c:v>581.54099999999994</c:v>
                </c:pt>
                <c:pt idx="180">
                  <c:v>512.18600000000004</c:v>
                </c:pt>
                <c:pt idx="181">
                  <c:v>485.49600000000004</c:v>
                </c:pt>
                <c:pt idx="182">
                  <c:v>492.50600000000003</c:v>
                </c:pt>
                <c:pt idx="183">
                  <c:v>498.17500000000001</c:v>
                </c:pt>
                <c:pt idx="184">
                  <c:v>444.48000000000008</c:v>
                </c:pt>
                <c:pt idx="185">
                  <c:v>419.80599999999993</c:v>
                </c:pt>
                <c:pt idx="186">
                  <c:v>462.82100000000003</c:v>
                </c:pt>
                <c:pt idx="187">
                  <c:v>452.476</c:v>
                </c:pt>
                <c:pt idx="188">
                  <c:v>400.79700000000003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25-4564-A56D-8C66946D7E32}"/>
            </c:ext>
          </c:extLst>
        </c:ser>
        <c:ser>
          <c:idx val="1"/>
          <c:order val="1"/>
          <c:tx>
            <c:strRef>
              <c:f>'Exc 504'!$G$4:$G$5</c:f>
              <c:strCache>
                <c:ptCount val="2"/>
                <c:pt idx="0">
                  <c:v>unmix</c:v>
                </c:pt>
                <c:pt idx="1">
                  <c:v>calc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'Exc 504'!$B$7:$B$195</c:f>
              <c:numCache>
                <c:formatCode>General</c:formatCode>
                <c:ptCount val="189"/>
                <c:pt idx="0">
                  <c:v>512</c:v>
                </c:pt>
                <c:pt idx="1">
                  <c:v>513</c:v>
                </c:pt>
                <c:pt idx="2">
                  <c:v>514</c:v>
                </c:pt>
                <c:pt idx="3">
                  <c:v>515</c:v>
                </c:pt>
                <c:pt idx="4">
                  <c:v>516</c:v>
                </c:pt>
                <c:pt idx="5">
                  <c:v>517</c:v>
                </c:pt>
                <c:pt idx="6">
                  <c:v>518</c:v>
                </c:pt>
                <c:pt idx="7">
                  <c:v>519</c:v>
                </c:pt>
                <c:pt idx="8">
                  <c:v>520</c:v>
                </c:pt>
                <c:pt idx="9">
                  <c:v>521</c:v>
                </c:pt>
                <c:pt idx="10">
                  <c:v>522</c:v>
                </c:pt>
                <c:pt idx="11">
                  <c:v>523</c:v>
                </c:pt>
                <c:pt idx="12">
                  <c:v>524</c:v>
                </c:pt>
                <c:pt idx="13">
                  <c:v>525</c:v>
                </c:pt>
                <c:pt idx="14">
                  <c:v>526</c:v>
                </c:pt>
                <c:pt idx="15">
                  <c:v>527</c:v>
                </c:pt>
                <c:pt idx="16">
                  <c:v>528</c:v>
                </c:pt>
                <c:pt idx="17">
                  <c:v>529</c:v>
                </c:pt>
                <c:pt idx="18">
                  <c:v>530</c:v>
                </c:pt>
                <c:pt idx="19">
                  <c:v>531</c:v>
                </c:pt>
                <c:pt idx="20">
                  <c:v>532</c:v>
                </c:pt>
                <c:pt idx="21">
                  <c:v>533</c:v>
                </c:pt>
                <c:pt idx="22">
                  <c:v>534</c:v>
                </c:pt>
                <c:pt idx="23">
                  <c:v>535</c:v>
                </c:pt>
                <c:pt idx="24">
                  <c:v>536</c:v>
                </c:pt>
                <c:pt idx="25">
                  <c:v>537</c:v>
                </c:pt>
                <c:pt idx="26">
                  <c:v>538</c:v>
                </c:pt>
                <c:pt idx="27">
                  <c:v>539</c:v>
                </c:pt>
                <c:pt idx="28">
                  <c:v>540</c:v>
                </c:pt>
                <c:pt idx="29">
                  <c:v>541</c:v>
                </c:pt>
                <c:pt idx="30">
                  <c:v>542</c:v>
                </c:pt>
                <c:pt idx="31">
                  <c:v>543</c:v>
                </c:pt>
                <c:pt idx="32">
                  <c:v>544</c:v>
                </c:pt>
                <c:pt idx="33">
                  <c:v>545</c:v>
                </c:pt>
                <c:pt idx="34">
                  <c:v>546</c:v>
                </c:pt>
                <c:pt idx="35">
                  <c:v>547</c:v>
                </c:pt>
                <c:pt idx="36">
                  <c:v>548</c:v>
                </c:pt>
                <c:pt idx="37">
                  <c:v>549</c:v>
                </c:pt>
                <c:pt idx="38" formatCode="0">
                  <c:v>550</c:v>
                </c:pt>
                <c:pt idx="39" formatCode="0">
                  <c:v>551</c:v>
                </c:pt>
                <c:pt idx="40" formatCode="0">
                  <c:v>552</c:v>
                </c:pt>
                <c:pt idx="41" formatCode="0">
                  <c:v>553</c:v>
                </c:pt>
                <c:pt idx="42" formatCode="0">
                  <c:v>554</c:v>
                </c:pt>
                <c:pt idx="43" formatCode="0">
                  <c:v>555</c:v>
                </c:pt>
                <c:pt idx="44" formatCode="0">
                  <c:v>556</c:v>
                </c:pt>
                <c:pt idx="45" formatCode="0">
                  <c:v>557</c:v>
                </c:pt>
                <c:pt idx="46" formatCode="0">
                  <c:v>558</c:v>
                </c:pt>
                <c:pt idx="47" formatCode="0">
                  <c:v>559</c:v>
                </c:pt>
                <c:pt idx="48" formatCode="0">
                  <c:v>560</c:v>
                </c:pt>
                <c:pt idx="49" formatCode="0">
                  <c:v>561</c:v>
                </c:pt>
                <c:pt idx="50" formatCode="0">
                  <c:v>562</c:v>
                </c:pt>
                <c:pt idx="51" formatCode="0">
                  <c:v>563</c:v>
                </c:pt>
                <c:pt idx="52" formatCode="0">
                  <c:v>564</c:v>
                </c:pt>
                <c:pt idx="53" formatCode="0">
                  <c:v>565</c:v>
                </c:pt>
                <c:pt idx="54" formatCode="0">
                  <c:v>566</c:v>
                </c:pt>
                <c:pt idx="55" formatCode="0">
                  <c:v>567</c:v>
                </c:pt>
                <c:pt idx="56" formatCode="0">
                  <c:v>568</c:v>
                </c:pt>
                <c:pt idx="57" formatCode="0">
                  <c:v>569</c:v>
                </c:pt>
                <c:pt idx="58" formatCode="0">
                  <c:v>570</c:v>
                </c:pt>
                <c:pt idx="59" formatCode="0">
                  <c:v>571</c:v>
                </c:pt>
                <c:pt idx="60" formatCode="0">
                  <c:v>572</c:v>
                </c:pt>
                <c:pt idx="61" formatCode="0">
                  <c:v>573</c:v>
                </c:pt>
                <c:pt idx="62" formatCode="0">
                  <c:v>574</c:v>
                </c:pt>
                <c:pt idx="63" formatCode="0">
                  <c:v>575</c:v>
                </c:pt>
                <c:pt idx="64" formatCode="0">
                  <c:v>576</c:v>
                </c:pt>
                <c:pt idx="65" formatCode="0">
                  <c:v>577</c:v>
                </c:pt>
                <c:pt idx="66" formatCode="0">
                  <c:v>578</c:v>
                </c:pt>
                <c:pt idx="67" formatCode="0">
                  <c:v>579</c:v>
                </c:pt>
                <c:pt idx="68" formatCode="0">
                  <c:v>580</c:v>
                </c:pt>
                <c:pt idx="69" formatCode="0">
                  <c:v>581</c:v>
                </c:pt>
                <c:pt idx="70" formatCode="0">
                  <c:v>582</c:v>
                </c:pt>
                <c:pt idx="71" formatCode="0">
                  <c:v>583</c:v>
                </c:pt>
                <c:pt idx="72" formatCode="0">
                  <c:v>584</c:v>
                </c:pt>
                <c:pt idx="73" formatCode="0">
                  <c:v>585</c:v>
                </c:pt>
                <c:pt idx="74" formatCode="0">
                  <c:v>586</c:v>
                </c:pt>
                <c:pt idx="75" formatCode="0">
                  <c:v>587</c:v>
                </c:pt>
                <c:pt idx="76" formatCode="0">
                  <c:v>588</c:v>
                </c:pt>
                <c:pt idx="77" formatCode="0">
                  <c:v>589</c:v>
                </c:pt>
                <c:pt idx="78" formatCode="0">
                  <c:v>590</c:v>
                </c:pt>
                <c:pt idx="79" formatCode="0">
                  <c:v>591</c:v>
                </c:pt>
                <c:pt idx="80" formatCode="0">
                  <c:v>592</c:v>
                </c:pt>
                <c:pt idx="81" formatCode="0">
                  <c:v>593</c:v>
                </c:pt>
                <c:pt idx="82" formatCode="0">
                  <c:v>594</c:v>
                </c:pt>
                <c:pt idx="83" formatCode="0">
                  <c:v>595</c:v>
                </c:pt>
                <c:pt idx="84" formatCode="0">
                  <c:v>596</c:v>
                </c:pt>
                <c:pt idx="85" formatCode="0">
                  <c:v>597</c:v>
                </c:pt>
                <c:pt idx="86" formatCode="0">
                  <c:v>598</c:v>
                </c:pt>
                <c:pt idx="87" formatCode="0">
                  <c:v>599</c:v>
                </c:pt>
                <c:pt idx="88" formatCode="0">
                  <c:v>600</c:v>
                </c:pt>
                <c:pt idx="89" formatCode="0">
                  <c:v>601</c:v>
                </c:pt>
                <c:pt idx="90" formatCode="0">
                  <c:v>602</c:v>
                </c:pt>
                <c:pt idx="91" formatCode="0">
                  <c:v>603</c:v>
                </c:pt>
                <c:pt idx="92" formatCode="0">
                  <c:v>604</c:v>
                </c:pt>
                <c:pt idx="93" formatCode="0">
                  <c:v>605</c:v>
                </c:pt>
                <c:pt idx="94" formatCode="0">
                  <c:v>606</c:v>
                </c:pt>
                <c:pt idx="95" formatCode="0">
                  <c:v>607</c:v>
                </c:pt>
                <c:pt idx="96" formatCode="0">
                  <c:v>608</c:v>
                </c:pt>
                <c:pt idx="97" formatCode="0">
                  <c:v>609</c:v>
                </c:pt>
                <c:pt idx="98" formatCode="0">
                  <c:v>610</c:v>
                </c:pt>
                <c:pt idx="99" formatCode="0">
                  <c:v>611</c:v>
                </c:pt>
                <c:pt idx="100" formatCode="0">
                  <c:v>612</c:v>
                </c:pt>
                <c:pt idx="101" formatCode="0">
                  <c:v>613</c:v>
                </c:pt>
                <c:pt idx="102" formatCode="0">
                  <c:v>614</c:v>
                </c:pt>
                <c:pt idx="103" formatCode="0">
                  <c:v>615</c:v>
                </c:pt>
                <c:pt idx="104" formatCode="0">
                  <c:v>616</c:v>
                </c:pt>
                <c:pt idx="105" formatCode="0">
                  <c:v>617</c:v>
                </c:pt>
                <c:pt idx="106" formatCode="0">
                  <c:v>618</c:v>
                </c:pt>
                <c:pt idx="107" formatCode="0">
                  <c:v>619</c:v>
                </c:pt>
                <c:pt idx="108" formatCode="0">
                  <c:v>620</c:v>
                </c:pt>
                <c:pt idx="109" formatCode="0">
                  <c:v>621</c:v>
                </c:pt>
                <c:pt idx="110" formatCode="0">
                  <c:v>622</c:v>
                </c:pt>
                <c:pt idx="111" formatCode="0">
                  <c:v>623</c:v>
                </c:pt>
                <c:pt idx="112" formatCode="0">
                  <c:v>624</c:v>
                </c:pt>
                <c:pt idx="113" formatCode="0">
                  <c:v>625</c:v>
                </c:pt>
                <c:pt idx="114" formatCode="0">
                  <c:v>626</c:v>
                </c:pt>
                <c:pt idx="115" formatCode="0">
                  <c:v>627</c:v>
                </c:pt>
                <c:pt idx="116" formatCode="0">
                  <c:v>628</c:v>
                </c:pt>
                <c:pt idx="117" formatCode="0">
                  <c:v>629</c:v>
                </c:pt>
                <c:pt idx="118" formatCode="0">
                  <c:v>630</c:v>
                </c:pt>
                <c:pt idx="119" formatCode="0">
                  <c:v>631</c:v>
                </c:pt>
                <c:pt idx="120" formatCode="0">
                  <c:v>632</c:v>
                </c:pt>
                <c:pt idx="121" formatCode="0">
                  <c:v>633</c:v>
                </c:pt>
                <c:pt idx="122" formatCode="0">
                  <c:v>634</c:v>
                </c:pt>
                <c:pt idx="123" formatCode="0">
                  <c:v>635</c:v>
                </c:pt>
                <c:pt idx="124" formatCode="0">
                  <c:v>636</c:v>
                </c:pt>
                <c:pt idx="125" formatCode="0">
                  <c:v>637</c:v>
                </c:pt>
                <c:pt idx="126" formatCode="0">
                  <c:v>638</c:v>
                </c:pt>
                <c:pt idx="127" formatCode="0">
                  <c:v>639</c:v>
                </c:pt>
                <c:pt idx="128" formatCode="0">
                  <c:v>640</c:v>
                </c:pt>
                <c:pt idx="129" formatCode="0">
                  <c:v>641</c:v>
                </c:pt>
                <c:pt idx="130" formatCode="0">
                  <c:v>642</c:v>
                </c:pt>
                <c:pt idx="131" formatCode="0">
                  <c:v>643</c:v>
                </c:pt>
                <c:pt idx="132" formatCode="0">
                  <c:v>644</c:v>
                </c:pt>
                <c:pt idx="133" formatCode="0">
                  <c:v>645</c:v>
                </c:pt>
                <c:pt idx="134" formatCode="0">
                  <c:v>646</c:v>
                </c:pt>
                <c:pt idx="135" formatCode="0">
                  <c:v>647</c:v>
                </c:pt>
                <c:pt idx="136" formatCode="0">
                  <c:v>648</c:v>
                </c:pt>
                <c:pt idx="137" formatCode="0">
                  <c:v>649</c:v>
                </c:pt>
                <c:pt idx="138" formatCode="0">
                  <c:v>650</c:v>
                </c:pt>
                <c:pt idx="139" formatCode="0">
                  <c:v>651</c:v>
                </c:pt>
                <c:pt idx="140" formatCode="0">
                  <c:v>652</c:v>
                </c:pt>
                <c:pt idx="141" formatCode="0">
                  <c:v>653</c:v>
                </c:pt>
                <c:pt idx="142" formatCode="0">
                  <c:v>654</c:v>
                </c:pt>
                <c:pt idx="143" formatCode="0">
                  <c:v>655</c:v>
                </c:pt>
                <c:pt idx="144" formatCode="0">
                  <c:v>656</c:v>
                </c:pt>
                <c:pt idx="145" formatCode="0">
                  <c:v>657</c:v>
                </c:pt>
                <c:pt idx="146" formatCode="0">
                  <c:v>658</c:v>
                </c:pt>
                <c:pt idx="147" formatCode="0">
                  <c:v>659</c:v>
                </c:pt>
                <c:pt idx="148" formatCode="0">
                  <c:v>660</c:v>
                </c:pt>
                <c:pt idx="149" formatCode="0">
                  <c:v>661</c:v>
                </c:pt>
                <c:pt idx="150" formatCode="0">
                  <c:v>662</c:v>
                </c:pt>
                <c:pt idx="151" formatCode="0">
                  <c:v>663</c:v>
                </c:pt>
                <c:pt idx="152" formatCode="0">
                  <c:v>664</c:v>
                </c:pt>
                <c:pt idx="153" formatCode="0">
                  <c:v>665</c:v>
                </c:pt>
                <c:pt idx="154" formatCode="0">
                  <c:v>666</c:v>
                </c:pt>
                <c:pt idx="155" formatCode="0">
                  <c:v>667</c:v>
                </c:pt>
                <c:pt idx="156" formatCode="0">
                  <c:v>668</c:v>
                </c:pt>
                <c:pt idx="157" formatCode="0">
                  <c:v>669</c:v>
                </c:pt>
                <c:pt idx="158" formatCode="0">
                  <c:v>670</c:v>
                </c:pt>
                <c:pt idx="159" formatCode="0">
                  <c:v>671</c:v>
                </c:pt>
                <c:pt idx="160" formatCode="0">
                  <c:v>672</c:v>
                </c:pt>
                <c:pt idx="161" formatCode="0">
                  <c:v>673</c:v>
                </c:pt>
                <c:pt idx="162" formatCode="0">
                  <c:v>674</c:v>
                </c:pt>
                <c:pt idx="163" formatCode="0">
                  <c:v>675</c:v>
                </c:pt>
                <c:pt idx="164" formatCode="0">
                  <c:v>676</c:v>
                </c:pt>
                <c:pt idx="165" formatCode="0">
                  <c:v>677</c:v>
                </c:pt>
                <c:pt idx="166" formatCode="0">
                  <c:v>678</c:v>
                </c:pt>
                <c:pt idx="167" formatCode="0">
                  <c:v>679</c:v>
                </c:pt>
                <c:pt idx="168" formatCode="0">
                  <c:v>680</c:v>
                </c:pt>
                <c:pt idx="169" formatCode="0">
                  <c:v>681</c:v>
                </c:pt>
                <c:pt idx="170" formatCode="0">
                  <c:v>682</c:v>
                </c:pt>
                <c:pt idx="171" formatCode="0">
                  <c:v>683</c:v>
                </c:pt>
                <c:pt idx="172" formatCode="0">
                  <c:v>684</c:v>
                </c:pt>
                <c:pt idx="173" formatCode="0">
                  <c:v>685</c:v>
                </c:pt>
                <c:pt idx="174" formatCode="0">
                  <c:v>686</c:v>
                </c:pt>
                <c:pt idx="175" formatCode="0">
                  <c:v>687</c:v>
                </c:pt>
                <c:pt idx="176" formatCode="0">
                  <c:v>688</c:v>
                </c:pt>
                <c:pt idx="177" formatCode="0">
                  <c:v>689</c:v>
                </c:pt>
                <c:pt idx="178" formatCode="0">
                  <c:v>690</c:v>
                </c:pt>
                <c:pt idx="179" formatCode="0">
                  <c:v>691</c:v>
                </c:pt>
                <c:pt idx="180" formatCode="0">
                  <c:v>692</c:v>
                </c:pt>
                <c:pt idx="181" formatCode="0">
                  <c:v>693</c:v>
                </c:pt>
                <c:pt idx="182" formatCode="0">
                  <c:v>694</c:v>
                </c:pt>
                <c:pt idx="183" formatCode="0">
                  <c:v>695</c:v>
                </c:pt>
                <c:pt idx="184" formatCode="0">
                  <c:v>696</c:v>
                </c:pt>
                <c:pt idx="185" formatCode="0">
                  <c:v>697</c:v>
                </c:pt>
                <c:pt idx="186" formatCode="0">
                  <c:v>698</c:v>
                </c:pt>
                <c:pt idx="187" formatCode="0">
                  <c:v>699</c:v>
                </c:pt>
                <c:pt idx="188" formatCode="0">
                  <c:v>700</c:v>
                </c:pt>
              </c:numCache>
            </c:numRef>
          </c:xVal>
          <c:yVal>
            <c:numRef>
              <c:f>'Exc 504'!$G$7:$G$195</c:f>
              <c:numCache>
                <c:formatCode>0</c:formatCode>
                <c:ptCount val="189"/>
                <c:pt idx="0">
                  <c:v>33902.337390859633</c:v>
                </c:pt>
                <c:pt idx="1">
                  <c:v>36308.918615389732</c:v>
                </c:pt>
                <c:pt idx="2">
                  <c:v>38897.167283162191</c:v>
                </c:pt>
                <c:pt idx="3">
                  <c:v>40330.994011167044</c:v>
                </c:pt>
                <c:pt idx="4">
                  <c:v>40562.164322669923</c:v>
                </c:pt>
                <c:pt idx="5">
                  <c:v>40570.382926423859</c:v>
                </c:pt>
                <c:pt idx="6">
                  <c:v>40668.51124838851</c:v>
                </c:pt>
                <c:pt idx="7">
                  <c:v>39921.772534219206</c:v>
                </c:pt>
                <c:pt idx="8">
                  <c:v>39126.860505428645</c:v>
                </c:pt>
                <c:pt idx="9">
                  <c:v>37709.497285146266</c:v>
                </c:pt>
                <c:pt idx="10">
                  <c:v>36561.637328977384</c:v>
                </c:pt>
                <c:pt idx="11">
                  <c:v>34632.166478494051</c:v>
                </c:pt>
                <c:pt idx="12">
                  <c:v>33323.981149261133</c:v>
                </c:pt>
                <c:pt idx="13">
                  <c:v>31698.467793296073</c:v>
                </c:pt>
                <c:pt idx="14">
                  <c:v>30438.934934657784</c:v>
                </c:pt>
                <c:pt idx="15">
                  <c:v>28690.45398192311</c:v>
                </c:pt>
                <c:pt idx="16">
                  <c:v>27455.27139956841</c:v>
                </c:pt>
                <c:pt idx="17">
                  <c:v>26312.486690422102</c:v>
                </c:pt>
                <c:pt idx="18">
                  <c:v>25287.282786801079</c:v>
                </c:pt>
                <c:pt idx="19">
                  <c:v>23945.650208046278</c:v>
                </c:pt>
                <c:pt idx="20">
                  <c:v>23000.021199957813</c:v>
                </c:pt>
                <c:pt idx="21">
                  <c:v>21989.950751621465</c:v>
                </c:pt>
                <c:pt idx="22">
                  <c:v>21297.970045547972</c:v>
                </c:pt>
                <c:pt idx="23">
                  <c:v>20221.283944211224</c:v>
                </c:pt>
                <c:pt idx="24">
                  <c:v>19699.768275081966</c:v>
                </c:pt>
                <c:pt idx="25">
                  <c:v>18961.45230877036</c:v>
                </c:pt>
                <c:pt idx="26">
                  <c:v>18483.397132303024</c:v>
                </c:pt>
                <c:pt idx="27">
                  <c:v>17980.167382632866</c:v>
                </c:pt>
                <c:pt idx="28">
                  <c:v>17190.765250729219</c:v>
                </c:pt>
                <c:pt idx="29">
                  <c:v>16926.815767236447</c:v>
                </c:pt>
                <c:pt idx="30">
                  <c:v>16561.220774507485</c:v>
                </c:pt>
                <c:pt idx="31">
                  <c:v>16276.828948590199</c:v>
                </c:pt>
                <c:pt idx="32">
                  <c:v>15818.441161001463</c:v>
                </c:pt>
                <c:pt idx="33">
                  <c:v>15522.271513260988</c:v>
                </c:pt>
                <c:pt idx="34">
                  <c:v>15377.642325498993</c:v>
                </c:pt>
                <c:pt idx="35">
                  <c:v>14851.816544354746</c:v>
                </c:pt>
                <c:pt idx="36">
                  <c:v>14759.01404753703</c:v>
                </c:pt>
                <c:pt idx="37">
                  <c:v>14635.645692107348</c:v>
                </c:pt>
                <c:pt idx="38">
                  <c:v>14255.260336428972</c:v>
                </c:pt>
                <c:pt idx="39">
                  <c:v>14129.25120406695</c:v>
                </c:pt>
                <c:pt idx="40">
                  <c:v>13919.011872926325</c:v>
                </c:pt>
                <c:pt idx="41">
                  <c:v>13521.641194282112</c:v>
                </c:pt>
                <c:pt idx="42">
                  <c:v>13216.912381450109</c:v>
                </c:pt>
                <c:pt idx="43">
                  <c:v>13028.573132557</c:v>
                </c:pt>
                <c:pt idx="44">
                  <c:v>12676.199295076887</c:v>
                </c:pt>
                <c:pt idx="45">
                  <c:v>12385.928532311233</c:v>
                </c:pt>
                <c:pt idx="46">
                  <c:v>12079.532464793079</c:v>
                </c:pt>
                <c:pt idx="47">
                  <c:v>11600.074898551269</c:v>
                </c:pt>
                <c:pt idx="48">
                  <c:v>11376.786694765273</c:v>
                </c:pt>
                <c:pt idx="49">
                  <c:v>10926.573576647874</c:v>
                </c:pt>
                <c:pt idx="50">
                  <c:v>10531.863227111315</c:v>
                </c:pt>
                <c:pt idx="51">
                  <c:v>10228.655031839202</c:v>
                </c:pt>
                <c:pt idx="52">
                  <c:v>9899.6082243616274</c:v>
                </c:pt>
                <c:pt idx="53">
                  <c:v>9435.9745100852233</c:v>
                </c:pt>
                <c:pt idx="54">
                  <c:v>9236.9424283338976</c:v>
                </c:pt>
                <c:pt idx="55">
                  <c:v>8871.3978968967931</c:v>
                </c:pt>
                <c:pt idx="56">
                  <c:v>8417.5648528067304</c:v>
                </c:pt>
                <c:pt idx="57">
                  <c:v>8184.3696268355616</c:v>
                </c:pt>
                <c:pt idx="58">
                  <c:v>7867.811917159016</c:v>
                </c:pt>
                <c:pt idx="59">
                  <c:v>7431.2284166266118</c:v>
                </c:pt>
                <c:pt idx="60">
                  <c:v>7357.9605074456695</c:v>
                </c:pt>
                <c:pt idx="61">
                  <c:v>7126.1738499310413</c:v>
                </c:pt>
                <c:pt idx="62">
                  <c:v>6833.4671097612563</c:v>
                </c:pt>
                <c:pt idx="63">
                  <c:v>6671.0977785083169</c:v>
                </c:pt>
                <c:pt idx="64">
                  <c:v>6442.6362110652099</c:v>
                </c:pt>
                <c:pt idx="65">
                  <c:v>6072.0985548654289</c:v>
                </c:pt>
                <c:pt idx="66">
                  <c:v>5985.2197027283864</c:v>
                </c:pt>
                <c:pt idx="67">
                  <c:v>5754.3810698721654</c:v>
                </c:pt>
                <c:pt idx="68">
                  <c:v>5613.0122165334105</c:v>
                </c:pt>
                <c:pt idx="69">
                  <c:v>5639.0161451945305</c:v>
                </c:pt>
                <c:pt idx="70">
                  <c:v>5411.0792343076509</c:v>
                </c:pt>
                <c:pt idx="71">
                  <c:v>5469.4837964750095</c:v>
                </c:pt>
                <c:pt idx="72">
                  <c:v>5258.4475636129</c:v>
                </c:pt>
                <c:pt idx="73">
                  <c:v>5332.1160521803249</c:v>
                </c:pt>
                <c:pt idx="74">
                  <c:v>5368.0087650553342</c:v>
                </c:pt>
                <c:pt idx="75">
                  <c:v>5353.8214479957278</c:v>
                </c:pt>
                <c:pt idx="76">
                  <c:v>5291.8494677629196</c:v>
                </c:pt>
                <c:pt idx="77">
                  <c:v>5243.8906636915945</c:v>
                </c:pt>
                <c:pt idx="78">
                  <c:v>5294.1805657258883</c:v>
                </c:pt>
                <c:pt idx="79">
                  <c:v>5320.3262835780261</c:v>
                </c:pt>
                <c:pt idx="80">
                  <c:v>5172.8597058339674</c:v>
                </c:pt>
                <c:pt idx="81">
                  <c:v>5347.1334710262799</c:v>
                </c:pt>
                <c:pt idx="82">
                  <c:v>5460.7859611754957</c:v>
                </c:pt>
                <c:pt idx="83">
                  <c:v>5322.3455184926115</c:v>
                </c:pt>
                <c:pt idx="84">
                  <c:v>5418.1707773408589</c:v>
                </c:pt>
                <c:pt idx="85">
                  <c:v>5415.7411340852595</c:v>
                </c:pt>
                <c:pt idx="86">
                  <c:v>5395.1122681421875</c:v>
                </c:pt>
                <c:pt idx="87">
                  <c:v>5396.4912959876419</c:v>
                </c:pt>
                <c:pt idx="88">
                  <c:v>5457.1029949463755</c:v>
                </c:pt>
                <c:pt idx="89">
                  <c:v>5233.4513181038483</c:v>
                </c:pt>
                <c:pt idx="90">
                  <c:v>5611.7709718364267</c:v>
                </c:pt>
                <c:pt idx="91">
                  <c:v>5474.3438525741876</c:v>
                </c:pt>
                <c:pt idx="92">
                  <c:v>5318.7248979891938</c:v>
                </c:pt>
                <c:pt idx="93">
                  <c:v>5474.2586393858601</c:v>
                </c:pt>
                <c:pt idx="94">
                  <c:v>5163.9001105693069</c:v>
                </c:pt>
                <c:pt idx="95">
                  <c:v>5345.7993570500621</c:v>
                </c:pt>
                <c:pt idx="96">
                  <c:v>5096.556908774186</c:v>
                </c:pt>
                <c:pt idx="97">
                  <c:v>5294.5711005605272</c:v>
                </c:pt>
                <c:pt idx="98">
                  <c:v>5074.8924166639863</c:v>
                </c:pt>
                <c:pt idx="99">
                  <c:v>5165.2905639219498</c:v>
                </c:pt>
                <c:pt idx="100">
                  <c:v>4784.1084707654618</c:v>
                </c:pt>
                <c:pt idx="101">
                  <c:v>4873.3296415039231</c:v>
                </c:pt>
                <c:pt idx="102">
                  <c:v>4750.9572573888408</c:v>
                </c:pt>
                <c:pt idx="103">
                  <c:v>4636.8613265390923</c:v>
                </c:pt>
                <c:pt idx="104">
                  <c:v>4553.082845533545</c:v>
                </c:pt>
                <c:pt idx="105">
                  <c:v>4398.3886783450653</c:v>
                </c:pt>
                <c:pt idx="106">
                  <c:v>4431.190805309373</c:v>
                </c:pt>
                <c:pt idx="107">
                  <c:v>4184.1216507398221</c:v>
                </c:pt>
                <c:pt idx="108">
                  <c:v>4103.7890926604332</c:v>
                </c:pt>
                <c:pt idx="109">
                  <c:v>3972.1867895137452</c:v>
                </c:pt>
                <c:pt idx="110">
                  <c:v>4005.11857941281</c:v>
                </c:pt>
                <c:pt idx="111">
                  <c:v>3768.1498461552596</c:v>
                </c:pt>
                <c:pt idx="112">
                  <c:v>3750.6434309787987</c:v>
                </c:pt>
                <c:pt idx="113">
                  <c:v>3614.4478586977566</c:v>
                </c:pt>
                <c:pt idx="114">
                  <c:v>3446.5667095205363</c:v>
                </c:pt>
                <c:pt idx="115">
                  <c:v>3252.8858611640162</c:v>
                </c:pt>
                <c:pt idx="116">
                  <c:v>3344.7149322471741</c:v>
                </c:pt>
                <c:pt idx="117">
                  <c:v>3114.4339934317818</c:v>
                </c:pt>
                <c:pt idx="118">
                  <c:v>2926.1729109121761</c:v>
                </c:pt>
                <c:pt idx="119">
                  <c:v>3010.8610922692055</c:v>
                </c:pt>
                <c:pt idx="120">
                  <c:v>2810.8271402847731</c:v>
                </c:pt>
                <c:pt idx="121">
                  <c:v>2865.0164985181764</c:v>
                </c:pt>
                <c:pt idx="122">
                  <c:v>2722.9646844667991</c:v>
                </c:pt>
                <c:pt idx="123">
                  <c:v>2703.8943147911768</c:v>
                </c:pt>
                <c:pt idx="124">
                  <c:v>2530.1851093884684</c:v>
                </c:pt>
                <c:pt idx="125">
                  <c:v>2482.1529794959806</c:v>
                </c:pt>
                <c:pt idx="126">
                  <c:v>2434.4008691013064</c:v>
                </c:pt>
                <c:pt idx="127">
                  <c:v>2341.5016597790022</c:v>
                </c:pt>
                <c:pt idx="128">
                  <c:v>2283.1888579398751</c:v>
                </c:pt>
                <c:pt idx="129">
                  <c:v>2100.2720085674955</c:v>
                </c:pt>
                <c:pt idx="130">
                  <c:v>2131.7786920292601</c:v>
                </c:pt>
                <c:pt idx="131">
                  <c:v>2068.9738925524157</c:v>
                </c:pt>
                <c:pt idx="132">
                  <c:v>2083.7164244222786</c:v>
                </c:pt>
                <c:pt idx="133">
                  <c:v>2050.5218833761851</c:v>
                </c:pt>
                <c:pt idx="134">
                  <c:v>1990.3011134809105</c:v>
                </c:pt>
                <c:pt idx="135">
                  <c:v>1951.8379665614698</c:v>
                </c:pt>
                <c:pt idx="136">
                  <c:v>1785.8974419491146</c:v>
                </c:pt>
                <c:pt idx="137">
                  <c:v>1762.3238537777415</c:v>
                </c:pt>
                <c:pt idx="138">
                  <c:v>1732.2896464146284</c:v>
                </c:pt>
                <c:pt idx="139">
                  <c:v>1565.8008328860874</c:v>
                </c:pt>
                <c:pt idx="140">
                  <c:v>1750.1028003273932</c:v>
                </c:pt>
                <c:pt idx="141">
                  <c:v>1608.1583488729705</c:v>
                </c:pt>
                <c:pt idx="142">
                  <c:v>1516.2222267754894</c:v>
                </c:pt>
                <c:pt idx="143">
                  <c:v>1523.8736244222139</c:v>
                </c:pt>
                <c:pt idx="144">
                  <c:v>1384.644617402053</c:v>
                </c:pt>
                <c:pt idx="145">
                  <c:v>1522.6242805933589</c:v>
                </c:pt>
                <c:pt idx="146">
                  <c:v>1427.8249769335812</c:v>
                </c:pt>
                <c:pt idx="147">
                  <c:v>1319.4504759212721</c:v>
                </c:pt>
                <c:pt idx="148">
                  <c:v>1379.7316061073705</c:v>
                </c:pt>
                <c:pt idx="149">
                  <c:v>1313.658505863054</c:v>
                </c:pt>
                <c:pt idx="150">
                  <c:v>1285.8865813502907</c:v>
                </c:pt>
                <c:pt idx="151">
                  <c:v>1273.7991655773626</c:v>
                </c:pt>
                <c:pt idx="152">
                  <c:v>1173.1031603418012</c:v>
                </c:pt>
                <c:pt idx="153">
                  <c:v>1137.1153970433018</c:v>
                </c:pt>
                <c:pt idx="154">
                  <c:v>1167.4115092989248</c:v>
                </c:pt>
                <c:pt idx="155">
                  <c:v>1114.9135851715218</c:v>
                </c:pt>
                <c:pt idx="156">
                  <c:v>1088.2849494953161</c:v>
                </c:pt>
                <c:pt idx="157">
                  <c:v>1070.2732730234129</c:v>
                </c:pt>
                <c:pt idx="158">
                  <c:v>1048.6147688256451</c:v>
                </c:pt>
                <c:pt idx="159">
                  <c:v>956.19566140950076</c:v>
                </c:pt>
                <c:pt idx="160">
                  <c:v>1063.9774622458685</c:v>
                </c:pt>
                <c:pt idx="161">
                  <c:v>949.40762022419813</c:v>
                </c:pt>
                <c:pt idx="162">
                  <c:v>907.33972621264934</c:v>
                </c:pt>
                <c:pt idx="163">
                  <c:v>890.62234320779714</c:v>
                </c:pt>
                <c:pt idx="164">
                  <c:v>894.44273575090335</c:v>
                </c:pt>
                <c:pt idx="165">
                  <c:v>883.74815094759265</c:v>
                </c:pt>
                <c:pt idx="166">
                  <c:v>754.17486711645677</c:v>
                </c:pt>
                <c:pt idx="167">
                  <c:v>858.57961621558161</c:v>
                </c:pt>
                <c:pt idx="168">
                  <c:v>749.20421514298721</c:v>
                </c:pt>
                <c:pt idx="169">
                  <c:v>717.69155045318428</c:v>
                </c:pt>
                <c:pt idx="170">
                  <c:v>685.12139320562846</c:v>
                </c:pt>
                <c:pt idx="171">
                  <c:v>615.68948393389405</c:v>
                </c:pt>
                <c:pt idx="172">
                  <c:v>662.45627853346264</c:v>
                </c:pt>
                <c:pt idx="173">
                  <c:v>606.72425519106628</c:v>
                </c:pt>
                <c:pt idx="174">
                  <c:v>628.5505499690388</c:v>
                </c:pt>
                <c:pt idx="175">
                  <c:v>629.79817392397581</c:v>
                </c:pt>
                <c:pt idx="176">
                  <c:v>652.13472979046151</c:v>
                </c:pt>
                <c:pt idx="177">
                  <c:v>522.9834729751683</c:v>
                </c:pt>
                <c:pt idx="178">
                  <c:v>484.16832432486035</c:v>
                </c:pt>
                <c:pt idx="179">
                  <c:v>464.13554722298147</c:v>
                </c:pt>
                <c:pt idx="180">
                  <c:v>531.04864218591388</c:v>
                </c:pt>
                <c:pt idx="181">
                  <c:v>532.52883851561023</c:v>
                </c:pt>
                <c:pt idx="182">
                  <c:v>465.75566254638289</c:v>
                </c:pt>
                <c:pt idx="183">
                  <c:v>486.41893650938334</c:v>
                </c:pt>
                <c:pt idx="184">
                  <c:v>456.91131904680594</c:v>
                </c:pt>
                <c:pt idx="185">
                  <c:v>439.6082125609538</c:v>
                </c:pt>
                <c:pt idx="186">
                  <c:v>439.05514604598113</c:v>
                </c:pt>
                <c:pt idx="187">
                  <c:v>436.19672967880302</c:v>
                </c:pt>
                <c:pt idx="188">
                  <c:v>434.42652445059525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525-4564-A56D-8C66946D7E32}"/>
            </c:ext>
          </c:extLst>
        </c:ser>
        <c:ser>
          <c:idx val="3"/>
          <c:order val="2"/>
          <c:tx>
            <c:strRef>
              <c:f>'Exc 504'!$J$4:$J$5</c:f>
              <c:strCache>
                <c:ptCount val="2"/>
                <c:pt idx="0">
                  <c:v>unmixed sp1</c:v>
                </c:pt>
                <c:pt idx="1">
                  <c:v>blank</c:v>
                </c:pt>
              </c:strCache>
            </c:strRef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circle"/>
            <c:size val="2"/>
            <c:spPr>
              <a:noFill/>
              <a:ln>
                <a:solidFill>
                  <a:srgbClr val="0000D4"/>
                </a:solidFill>
                <a:prstDash val="solid"/>
              </a:ln>
            </c:spPr>
          </c:marker>
          <c:xVal>
            <c:numRef>
              <c:f>'Exc 504'!$B$7:$B$195</c:f>
              <c:numCache>
                <c:formatCode>General</c:formatCode>
                <c:ptCount val="189"/>
                <c:pt idx="0">
                  <c:v>512</c:v>
                </c:pt>
                <c:pt idx="1">
                  <c:v>513</c:v>
                </c:pt>
                <c:pt idx="2">
                  <c:v>514</c:v>
                </c:pt>
                <c:pt idx="3">
                  <c:v>515</c:v>
                </c:pt>
                <c:pt idx="4">
                  <c:v>516</c:v>
                </c:pt>
                <c:pt idx="5">
                  <c:v>517</c:v>
                </c:pt>
                <c:pt idx="6">
                  <c:v>518</c:v>
                </c:pt>
                <c:pt idx="7">
                  <c:v>519</c:v>
                </c:pt>
                <c:pt idx="8">
                  <c:v>520</c:v>
                </c:pt>
                <c:pt idx="9">
                  <c:v>521</c:v>
                </c:pt>
                <c:pt idx="10">
                  <c:v>522</c:v>
                </c:pt>
                <c:pt idx="11">
                  <c:v>523</c:v>
                </c:pt>
                <c:pt idx="12">
                  <c:v>524</c:v>
                </c:pt>
                <c:pt idx="13">
                  <c:v>525</c:v>
                </c:pt>
                <c:pt idx="14">
                  <c:v>526</c:v>
                </c:pt>
                <c:pt idx="15">
                  <c:v>527</c:v>
                </c:pt>
                <c:pt idx="16">
                  <c:v>528</c:v>
                </c:pt>
                <c:pt idx="17">
                  <c:v>529</c:v>
                </c:pt>
                <c:pt idx="18">
                  <c:v>530</c:v>
                </c:pt>
                <c:pt idx="19">
                  <c:v>531</c:v>
                </c:pt>
                <c:pt idx="20">
                  <c:v>532</c:v>
                </c:pt>
                <c:pt idx="21">
                  <c:v>533</c:v>
                </c:pt>
                <c:pt idx="22">
                  <c:v>534</c:v>
                </c:pt>
                <c:pt idx="23">
                  <c:v>535</c:v>
                </c:pt>
                <c:pt idx="24">
                  <c:v>536</c:v>
                </c:pt>
                <c:pt idx="25">
                  <c:v>537</c:v>
                </c:pt>
                <c:pt idx="26">
                  <c:v>538</c:v>
                </c:pt>
                <c:pt idx="27">
                  <c:v>539</c:v>
                </c:pt>
                <c:pt idx="28">
                  <c:v>540</c:v>
                </c:pt>
                <c:pt idx="29">
                  <c:v>541</c:v>
                </c:pt>
                <c:pt idx="30">
                  <c:v>542</c:v>
                </c:pt>
                <c:pt idx="31">
                  <c:v>543</c:v>
                </c:pt>
                <c:pt idx="32">
                  <c:v>544</c:v>
                </c:pt>
                <c:pt idx="33">
                  <c:v>545</c:v>
                </c:pt>
                <c:pt idx="34">
                  <c:v>546</c:v>
                </c:pt>
                <c:pt idx="35">
                  <c:v>547</c:v>
                </c:pt>
                <c:pt idx="36">
                  <c:v>548</c:v>
                </c:pt>
                <c:pt idx="37">
                  <c:v>549</c:v>
                </c:pt>
                <c:pt idx="38" formatCode="0">
                  <c:v>550</c:v>
                </c:pt>
                <c:pt idx="39" formatCode="0">
                  <c:v>551</c:v>
                </c:pt>
                <c:pt idx="40" formatCode="0">
                  <c:v>552</c:v>
                </c:pt>
                <c:pt idx="41" formatCode="0">
                  <c:v>553</c:v>
                </c:pt>
                <c:pt idx="42" formatCode="0">
                  <c:v>554</c:v>
                </c:pt>
                <c:pt idx="43" formatCode="0">
                  <c:v>555</c:v>
                </c:pt>
                <c:pt idx="44" formatCode="0">
                  <c:v>556</c:v>
                </c:pt>
                <c:pt idx="45" formatCode="0">
                  <c:v>557</c:v>
                </c:pt>
                <c:pt idx="46" formatCode="0">
                  <c:v>558</c:v>
                </c:pt>
                <c:pt idx="47" formatCode="0">
                  <c:v>559</c:v>
                </c:pt>
                <c:pt idx="48" formatCode="0">
                  <c:v>560</c:v>
                </c:pt>
                <c:pt idx="49" formatCode="0">
                  <c:v>561</c:v>
                </c:pt>
                <c:pt idx="50" formatCode="0">
                  <c:v>562</c:v>
                </c:pt>
                <c:pt idx="51" formatCode="0">
                  <c:v>563</c:v>
                </c:pt>
                <c:pt idx="52" formatCode="0">
                  <c:v>564</c:v>
                </c:pt>
                <c:pt idx="53" formatCode="0">
                  <c:v>565</c:v>
                </c:pt>
                <c:pt idx="54" formatCode="0">
                  <c:v>566</c:v>
                </c:pt>
                <c:pt idx="55" formatCode="0">
                  <c:v>567</c:v>
                </c:pt>
                <c:pt idx="56" formatCode="0">
                  <c:v>568</c:v>
                </c:pt>
                <c:pt idx="57" formatCode="0">
                  <c:v>569</c:v>
                </c:pt>
                <c:pt idx="58" formatCode="0">
                  <c:v>570</c:v>
                </c:pt>
                <c:pt idx="59" formatCode="0">
                  <c:v>571</c:v>
                </c:pt>
                <c:pt idx="60" formatCode="0">
                  <c:v>572</c:v>
                </c:pt>
                <c:pt idx="61" formatCode="0">
                  <c:v>573</c:v>
                </c:pt>
                <c:pt idx="62" formatCode="0">
                  <c:v>574</c:v>
                </c:pt>
                <c:pt idx="63" formatCode="0">
                  <c:v>575</c:v>
                </c:pt>
                <c:pt idx="64" formatCode="0">
                  <c:v>576</c:v>
                </c:pt>
                <c:pt idx="65" formatCode="0">
                  <c:v>577</c:v>
                </c:pt>
                <c:pt idx="66" formatCode="0">
                  <c:v>578</c:v>
                </c:pt>
                <c:pt idx="67" formatCode="0">
                  <c:v>579</c:v>
                </c:pt>
                <c:pt idx="68" formatCode="0">
                  <c:v>580</c:v>
                </c:pt>
                <c:pt idx="69" formatCode="0">
                  <c:v>581</c:v>
                </c:pt>
                <c:pt idx="70" formatCode="0">
                  <c:v>582</c:v>
                </c:pt>
                <c:pt idx="71" formatCode="0">
                  <c:v>583</c:v>
                </c:pt>
                <c:pt idx="72" formatCode="0">
                  <c:v>584</c:v>
                </c:pt>
                <c:pt idx="73" formatCode="0">
                  <c:v>585</c:v>
                </c:pt>
                <c:pt idx="74" formatCode="0">
                  <c:v>586</c:v>
                </c:pt>
                <c:pt idx="75" formatCode="0">
                  <c:v>587</c:v>
                </c:pt>
                <c:pt idx="76" formatCode="0">
                  <c:v>588</c:v>
                </c:pt>
                <c:pt idx="77" formatCode="0">
                  <c:v>589</c:v>
                </c:pt>
                <c:pt idx="78" formatCode="0">
                  <c:v>590</c:v>
                </c:pt>
                <c:pt idx="79" formatCode="0">
                  <c:v>591</c:v>
                </c:pt>
                <c:pt idx="80" formatCode="0">
                  <c:v>592</c:v>
                </c:pt>
                <c:pt idx="81" formatCode="0">
                  <c:v>593</c:v>
                </c:pt>
                <c:pt idx="82" formatCode="0">
                  <c:v>594</c:v>
                </c:pt>
                <c:pt idx="83" formatCode="0">
                  <c:v>595</c:v>
                </c:pt>
                <c:pt idx="84" formatCode="0">
                  <c:v>596</c:v>
                </c:pt>
                <c:pt idx="85" formatCode="0">
                  <c:v>597</c:v>
                </c:pt>
                <c:pt idx="86" formatCode="0">
                  <c:v>598</c:v>
                </c:pt>
                <c:pt idx="87" formatCode="0">
                  <c:v>599</c:v>
                </c:pt>
                <c:pt idx="88" formatCode="0">
                  <c:v>600</c:v>
                </c:pt>
                <c:pt idx="89" formatCode="0">
                  <c:v>601</c:v>
                </c:pt>
                <c:pt idx="90" formatCode="0">
                  <c:v>602</c:v>
                </c:pt>
                <c:pt idx="91" formatCode="0">
                  <c:v>603</c:v>
                </c:pt>
                <c:pt idx="92" formatCode="0">
                  <c:v>604</c:v>
                </c:pt>
                <c:pt idx="93" formatCode="0">
                  <c:v>605</c:v>
                </c:pt>
                <c:pt idx="94" formatCode="0">
                  <c:v>606</c:v>
                </c:pt>
                <c:pt idx="95" formatCode="0">
                  <c:v>607</c:v>
                </c:pt>
                <c:pt idx="96" formatCode="0">
                  <c:v>608</c:v>
                </c:pt>
                <c:pt idx="97" formatCode="0">
                  <c:v>609</c:v>
                </c:pt>
                <c:pt idx="98" formatCode="0">
                  <c:v>610</c:v>
                </c:pt>
                <c:pt idx="99" formatCode="0">
                  <c:v>611</c:v>
                </c:pt>
                <c:pt idx="100" formatCode="0">
                  <c:v>612</c:v>
                </c:pt>
                <c:pt idx="101" formatCode="0">
                  <c:v>613</c:v>
                </c:pt>
                <c:pt idx="102" formatCode="0">
                  <c:v>614</c:v>
                </c:pt>
                <c:pt idx="103" formatCode="0">
                  <c:v>615</c:v>
                </c:pt>
                <c:pt idx="104" formatCode="0">
                  <c:v>616</c:v>
                </c:pt>
                <c:pt idx="105" formatCode="0">
                  <c:v>617</c:v>
                </c:pt>
                <c:pt idx="106" formatCode="0">
                  <c:v>618</c:v>
                </c:pt>
                <c:pt idx="107" formatCode="0">
                  <c:v>619</c:v>
                </c:pt>
                <c:pt idx="108" formatCode="0">
                  <c:v>620</c:v>
                </c:pt>
                <c:pt idx="109" formatCode="0">
                  <c:v>621</c:v>
                </c:pt>
                <c:pt idx="110" formatCode="0">
                  <c:v>622</c:v>
                </c:pt>
                <c:pt idx="111" formatCode="0">
                  <c:v>623</c:v>
                </c:pt>
                <c:pt idx="112" formatCode="0">
                  <c:v>624</c:v>
                </c:pt>
                <c:pt idx="113" formatCode="0">
                  <c:v>625</c:v>
                </c:pt>
                <c:pt idx="114" formatCode="0">
                  <c:v>626</c:v>
                </c:pt>
                <c:pt idx="115" formatCode="0">
                  <c:v>627</c:v>
                </c:pt>
                <c:pt idx="116" formatCode="0">
                  <c:v>628</c:v>
                </c:pt>
                <c:pt idx="117" formatCode="0">
                  <c:v>629</c:v>
                </c:pt>
                <c:pt idx="118" formatCode="0">
                  <c:v>630</c:v>
                </c:pt>
                <c:pt idx="119" formatCode="0">
                  <c:v>631</c:v>
                </c:pt>
                <c:pt idx="120" formatCode="0">
                  <c:v>632</c:v>
                </c:pt>
                <c:pt idx="121" formatCode="0">
                  <c:v>633</c:v>
                </c:pt>
                <c:pt idx="122" formatCode="0">
                  <c:v>634</c:v>
                </c:pt>
                <c:pt idx="123" formatCode="0">
                  <c:v>635</c:v>
                </c:pt>
                <c:pt idx="124" formatCode="0">
                  <c:v>636</c:v>
                </c:pt>
                <c:pt idx="125" formatCode="0">
                  <c:v>637</c:v>
                </c:pt>
                <c:pt idx="126" formatCode="0">
                  <c:v>638</c:v>
                </c:pt>
                <c:pt idx="127" formatCode="0">
                  <c:v>639</c:v>
                </c:pt>
                <c:pt idx="128" formatCode="0">
                  <c:v>640</c:v>
                </c:pt>
                <c:pt idx="129" formatCode="0">
                  <c:v>641</c:v>
                </c:pt>
                <c:pt idx="130" formatCode="0">
                  <c:v>642</c:v>
                </c:pt>
                <c:pt idx="131" formatCode="0">
                  <c:v>643</c:v>
                </c:pt>
                <c:pt idx="132" formatCode="0">
                  <c:v>644</c:v>
                </c:pt>
                <c:pt idx="133" formatCode="0">
                  <c:v>645</c:v>
                </c:pt>
                <c:pt idx="134" formatCode="0">
                  <c:v>646</c:v>
                </c:pt>
                <c:pt idx="135" formatCode="0">
                  <c:v>647</c:v>
                </c:pt>
                <c:pt idx="136" formatCode="0">
                  <c:v>648</c:v>
                </c:pt>
                <c:pt idx="137" formatCode="0">
                  <c:v>649</c:v>
                </c:pt>
                <c:pt idx="138" formatCode="0">
                  <c:v>650</c:v>
                </c:pt>
                <c:pt idx="139" formatCode="0">
                  <c:v>651</c:v>
                </c:pt>
                <c:pt idx="140" formatCode="0">
                  <c:v>652</c:v>
                </c:pt>
                <c:pt idx="141" formatCode="0">
                  <c:v>653</c:v>
                </c:pt>
                <c:pt idx="142" formatCode="0">
                  <c:v>654</c:v>
                </c:pt>
                <c:pt idx="143" formatCode="0">
                  <c:v>655</c:v>
                </c:pt>
                <c:pt idx="144" formatCode="0">
                  <c:v>656</c:v>
                </c:pt>
                <c:pt idx="145" formatCode="0">
                  <c:v>657</c:v>
                </c:pt>
                <c:pt idx="146" formatCode="0">
                  <c:v>658</c:v>
                </c:pt>
                <c:pt idx="147" formatCode="0">
                  <c:v>659</c:v>
                </c:pt>
                <c:pt idx="148" formatCode="0">
                  <c:v>660</c:v>
                </c:pt>
                <c:pt idx="149" formatCode="0">
                  <c:v>661</c:v>
                </c:pt>
                <c:pt idx="150" formatCode="0">
                  <c:v>662</c:v>
                </c:pt>
                <c:pt idx="151" formatCode="0">
                  <c:v>663</c:v>
                </c:pt>
                <c:pt idx="152" formatCode="0">
                  <c:v>664</c:v>
                </c:pt>
                <c:pt idx="153" formatCode="0">
                  <c:v>665</c:v>
                </c:pt>
                <c:pt idx="154" formatCode="0">
                  <c:v>666</c:v>
                </c:pt>
                <c:pt idx="155" formatCode="0">
                  <c:v>667</c:v>
                </c:pt>
                <c:pt idx="156" formatCode="0">
                  <c:v>668</c:v>
                </c:pt>
                <c:pt idx="157" formatCode="0">
                  <c:v>669</c:v>
                </c:pt>
                <c:pt idx="158" formatCode="0">
                  <c:v>670</c:v>
                </c:pt>
                <c:pt idx="159" formatCode="0">
                  <c:v>671</c:v>
                </c:pt>
                <c:pt idx="160" formatCode="0">
                  <c:v>672</c:v>
                </c:pt>
                <c:pt idx="161" formatCode="0">
                  <c:v>673</c:v>
                </c:pt>
                <c:pt idx="162" formatCode="0">
                  <c:v>674</c:v>
                </c:pt>
                <c:pt idx="163" formatCode="0">
                  <c:v>675</c:v>
                </c:pt>
                <c:pt idx="164" formatCode="0">
                  <c:v>676</c:v>
                </c:pt>
                <c:pt idx="165" formatCode="0">
                  <c:v>677</c:v>
                </c:pt>
                <c:pt idx="166" formatCode="0">
                  <c:v>678</c:v>
                </c:pt>
                <c:pt idx="167" formatCode="0">
                  <c:v>679</c:v>
                </c:pt>
                <c:pt idx="168" formatCode="0">
                  <c:v>680</c:v>
                </c:pt>
                <c:pt idx="169" formatCode="0">
                  <c:v>681</c:v>
                </c:pt>
                <c:pt idx="170" formatCode="0">
                  <c:v>682</c:v>
                </c:pt>
                <c:pt idx="171" formatCode="0">
                  <c:v>683</c:v>
                </c:pt>
                <c:pt idx="172" formatCode="0">
                  <c:v>684</c:v>
                </c:pt>
                <c:pt idx="173" formatCode="0">
                  <c:v>685</c:v>
                </c:pt>
                <c:pt idx="174" formatCode="0">
                  <c:v>686</c:v>
                </c:pt>
                <c:pt idx="175" formatCode="0">
                  <c:v>687</c:v>
                </c:pt>
                <c:pt idx="176" formatCode="0">
                  <c:v>688</c:v>
                </c:pt>
                <c:pt idx="177" formatCode="0">
                  <c:v>689</c:v>
                </c:pt>
                <c:pt idx="178" formatCode="0">
                  <c:v>690</c:v>
                </c:pt>
                <c:pt idx="179" formatCode="0">
                  <c:v>691</c:v>
                </c:pt>
                <c:pt idx="180" formatCode="0">
                  <c:v>692</c:v>
                </c:pt>
                <c:pt idx="181" formatCode="0">
                  <c:v>693</c:v>
                </c:pt>
                <c:pt idx="182" formatCode="0">
                  <c:v>694</c:v>
                </c:pt>
                <c:pt idx="183" formatCode="0">
                  <c:v>695</c:v>
                </c:pt>
                <c:pt idx="184" formatCode="0">
                  <c:v>696</c:v>
                </c:pt>
                <c:pt idx="185" formatCode="0">
                  <c:v>697</c:v>
                </c:pt>
                <c:pt idx="186" formatCode="0">
                  <c:v>698</c:v>
                </c:pt>
                <c:pt idx="187" formatCode="0">
                  <c:v>699</c:v>
                </c:pt>
                <c:pt idx="188" formatCode="0">
                  <c:v>700</c:v>
                </c:pt>
              </c:numCache>
            </c:numRef>
          </c:xVal>
          <c:yVal>
            <c:numRef>
              <c:f>'Exc 504'!$J$7:$J$195</c:f>
              <c:numCache>
                <c:formatCode>0</c:formatCode>
                <c:ptCount val="189"/>
                <c:pt idx="0">
                  <c:v>715.24728016043821</c:v>
                </c:pt>
                <c:pt idx="1">
                  <c:v>790.51880875825702</c:v>
                </c:pt>
                <c:pt idx="2">
                  <c:v>785.01146801161372</c:v>
                </c:pt>
                <c:pt idx="3">
                  <c:v>786.30588272709724</c:v>
                </c:pt>
                <c:pt idx="4">
                  <c:v>857.35087011267672</c:v>
                </c:pt>
                <c:pt idx="5">
                  <c:v>895.94990847295833</c:v>
                </c:pt>
                <c:pt idx="6">
                  <c:v>824.56843161212907</c:v>
                </c:pt>
                <c:pt idx="7">
                  <c:v>844.34156459124847</c:v>
                </c:pt>
                <c:pt idx="8">
                  <c:v>925.42774802293297</c:v>
                </c:pt>
                <c:pt idx="9">
                  <c:v>868.34415632140997</c:v>
                </c:pt>
                <c:pt idx="10">
                  <c:v>886.504862855547</c:v>
                </c:pt>
                <c:pt idx="11">
                  <c:v>889.75694610767039</c:v>
                </c:pt>
                <c:pt idx="12">
                  <c:v>904.67626703196083</c:v>
                </c:pt>
                <c:pt idx="13">
                  <c:v>974.0767350457279</c:v>
                </c:pt>
                <c:pt idx="14">
                  <c:v>968.24652000491437</c:v>
                </c:pt>
                <c:pt idx="15">
                  <c:v>951.38995331560318</c:v>
                </c:pt>
                <c:pt idx="16">
                  <c:v>996.4737079214467</c:v>
                </c:pt>
                <c:pt idx="17">
                  <c:v>961.75985873348372</c:v>
                </c:pt>
                <c:pt idx="18">
                  <c:v>1080.4920178498874</c:v>
                </c:pt>
                <c:pt idx="19">
                  <c:v>1054.5512078417707</c:v>
                </c:pt>
                <c:pt idx="20">
                  <c:v>1072.0826985074495</c:v>
                </c:pt>
                <c:pt idx="21">
                  <c:v>1165.8494780887868</c:v>
                </c:pt>
                <c:pt idx="22">
                  <c:v>1131.4594757079283</c:v>
                </c:pt>
                <c:pt idx="23">
                  <c:v>1184.6783010087518</c:v>
                </c:pt>
                <c:pt idx="24">
                  <c:v>1194.087363647596</c:v>
                </c:pt>
                <c:pt idx="25">
                  <c:v>1248.9156978545993</c:v>
                </c:pt>
                <c:pt idx="26">
                  <c:v>1242.1071348019327</c:v>
                </c:pt>
                <c:pt idx="27">
                  <c:v>1296.6048146112917</c:v>
                </c:pt>
                <c:pt idx="28">
                  <c:v>1343.35642889937</c:v>
                </c:pt>
                <c:pt idx="29">
                  <c:v>1333.3035626980541</c:v>
                </c:pt>
                <c:pt idx="30">
                  <c:v>1360.2305008214973</c:v>
                </c:pt>
                <c:pt idx="31">
                  <c:v>1376.1437299645884</c:v>
                </c:pt>
                <c:pt idx="32">
                  <c:v>1401.1499550428937</c:v>
                </c:pt>
                <c:pt idx="33">
                  <c:v>1435.8764468990016</c:v>
                </c:pt>
                <c:pt idx="34">
                  <c:v>1457.933040247734</c:v>
                </c:pt>
                <c:pt idx="35">
                  <c:v>1509.8593958589427</c:v>
                </c:pt>
                <c:pt idx="36">
                  <c:v>1515.0613675442323</c:v>
                </c:pt>
                <c:pt idx="37">
                  <c:v>1479.0404609726406</c:v>
                </c:pt>
                <c:pt idx="38">
                  <c:v>1436.8606299884602</c:v>
                </c:pt>
                <c:pt idx="39">
                  <c:v>1456.6464056357249</c:v>
                </c:pt>
                <c:pt idx="40">
                  <c:v>1587.0827579157963</c:v>
                </c:pt>
                <c:pt idx="41">
                  <c:v>1549.7674366287217</c:v>
                </c:pt>
                <c:pt idx="42">
                  <c:v>1503.348421764156</c:v>
                </c:pt>
                <c:pt idx="43">
                  <c:v>1473.1869056214052</c:v>
                </c:pt>
                <c:pt idx="44">
                  <c:v>1495.901890226623</c:v>
                </c:pt>
                <c:pt idx="45">
                  <c:v>1499.4622600789032</c:v>
                </c:pt>
                <c:pt idx="46">
                  <c:v>1537.7355066062119</c:v>
                </c:pt>
                <c:pt idx="47">
                  <c:v>1514.0587067090237</c:v>
                </c:pt>
                <c:pt idx="48">
                  <c:v>1517.6171315354347</c:v>
                </c:pt>
                <c:pt idx="49">
                  <c:v>1423.2065483916256</c:v>
                </c:pt>
                <c:pt idx="50">
                  <c:v>1424.5077706976488</c:v>
                </c:pt>
                <c:pt idx="51">
                  <c:v>1400.7959603348272</c:v>
                </c:pt>
                <c:pt idx="52">
                  <c:v>1371.5933419452449</c:v>
                </c:pt>
                <c:pt idx="53">
                  <c:v>1440.3636215776194</c:v>
                </c:pt>
                <c:pt idx="54">
                  <c:v>1368.351956335398</c:v>
                </c:pt>
                <c:pt idx="55">
                  <c:v>1345.2917296385222</c:v>
                </c:pt>
                <c:pt idx="56">
                  <c:v>1319.9888881152719</c:v>
                </c:pt>
                <c:pt idx="57">
                  <c:v>1292.4016137094743</c:v>
                </c:pt>
                <c:pt idx="58">
                  <c:v>1291.1013639163853</c:v>
                </c:pt>
                <c:pt idx="59">
                  <c:v>1294.9894706275065</c:v>
                </c:pt>
                <c:pt idx="60">
                  <c:v>1234.6207302340956</c:v>
                </c:pt>
                <c:pt idx="61">
                  <c:v>1164.5433932180924</c:v>
                </c:pt>
                <c:pt idx="62">
                  <c:v>1157.7182974455438</c:v>
                </c:pt>
                <c:pt idx="63">
                  <c:v>1121.7061434903603</c:v>
                </c:pt>
                <c:pt idx="64">
                  <c:v>1143.7617643261585</c:v>
                </c:pt>
                <c:pt idx="65">
                  <c:v>1181.0741680744309</c:v>
                </c:pt>
                <c:pt idx="66">
                  <c:v>1063.9495728383383</c:v>
                </c:pt>
                <c:pt idx="67">
                  <c:v>1072.402655262817</c:v>
                </c:pt>
                <c:pt idx="68">
                  <c:v>1121.3822966832558</c:v>
                </c:pt>
                <c:pt idx="69">
                  <c:v>1051.6074111898035</c:v>
                </c:pt>
                <c:pt idx="70">
                  <c:v>1005.8730454309485</c:v>
                </c:pt>
                <c:pt idx="71">
                  <c:v>1069.4452434297705</c:v>
                </c:pt>
                <c:pt idx="72">
                  <c:v>976.01787086248578</c:v>
                </c:pt>
                <c:pt idx="73">
                  <c:v>1004.2489488307552</c:v>
                </c:pt>
                <c:pt idx="74">
                  <c:v>987.05103010152322</c:v>
                </c:pt>
                <c:pt idx="75">
                  <c:v>960.45960894039501</c:v>
                </c:pt>
                <c:pt idx="76">
                  <c:v>934.17161181475194</c:v>
                </c:pt>
                <c:pt idx="77">
                  <c:v>951.07096907316986</c:v>
                </c:pt>
                <c:pt idx="78">
                  <c:v>905.33271326257784</c:v>
                </c:pt>
                <c:pt idx="79">
                  <c:v>887.18464939658588</c:v>
                </c:pt>
                <c:pt idx="80">
                  <c:v>910.89548724647318</c:v>
                </c:pt>
                <c:pt idx="81">
                  <c:v>956.66291844509294</c:v>
                </c:pt>
                <c:pt idx="82">
                  <c:v>815.89264372570767</c:v>
                </c:pt>
                <c:pt idx="83">
                  <c:v>794.53334215083066</c:v>
                </c:pt>
                <c:pt idx="84">
                  <c:v>758.57953897170228</c:v>
                </c:pt>
                <c:pt idx="85">
                  <c:v>722.32425678295715</c:v>
                </c:pt>
                <c:pt idx="86">
                  <c:v>714.5927789556896</c:v>
                </c:pt>
                <c:pt idx="87">
                  <c:v>755.87595301449392</c:v>
                </c:pt>
                <c:pt idx="88">
                  <c:v>690.03682736594101</c:v>
                </c:pt>
                <c:pt idx="89">
                  <c:v>779.71224503289932</c:v>
                </c:pt>
                <c:pt idx="90">
                  <c:v>733.00244880099422</c:v>
                </c:pt>
                <c:pt idx="91">
                  <c:v>756.42056025767295</c:v>
                </c:pt>
                <c:pt idx="92">
                  <c:v>675.95484007803805</c:v>
                </c:pt>
                <c:pt idx="93">
                  <c:v>731.47560349422554</c:v>
                </c:pt>
                <c:pt idx="94">
                  <c:v>726.00035567441228</c:v>
                </c:pt>
                <c:pt idx="95">
                  <c:v>645.78748885768186</c:v>
                </c:pt>
                <c:pt idx="96">
                  <c:v>570.79701649786034</c:v>
                </c:pt>
                <c:pt idx="97">
                  <c:v>612.64424805852855</c:v>
                </c:pt>
                <c:pt idx="98">
                  <c:v>633.07674480706794</c:v>
                </c:pt>
                <c:pt idx="99">
                  <c:v>581.74751213748641</c:v>
                </c:pt>
                <c:pt idx="100">
                  <c:v>675.8284133965858</c:v>
                </c:pt>
                <c:pt idx="101">
                  <c:v>585.85151672001098</c:v>
                </c:pt>
                <c:pt idx="102">
                  <c:v>571.50695093986099</c:v>
                </c:pt>
                <c:pt idx="103">
                  <c:v>709.69131376708219</c:v>
                </c:pt>
                <c:pt idx="104">
                  <c:v>627.84462522081651</c:v>
                </c:pt>
                <c:pt idx="105">
                  <c:v>525.25423578705193</c:v>
                </c:pt>
                <c:pt idx="106">
                  <c:v>573.5395029724383</c:v>
                </c:pt>
                <c:pt idx="107">
                  <c:v>498.89232767840622</c:v>
                </c:pt>
                <c:pt idx="108">
                  <c:v>510.21626828478361</c:v>
                </c:pt>
                <c:pt idx="109">
                  <c:v>541.32695705135973</c:v>
                </c:pt>
                <c:pt idx="110">
                  <c:v>506.58976755297482</c:v>
                </c:pt>
                <c:pt idx="111">
                  <c:v>480.64409498018688</c:v>
                </c:pt>
                <c:pt idx="112">
                  <c:v>444.95578783210783</c:v>
                </c:pt>
                <c:pt idx="113">
                  <c:v>421.92279149739119</c:v>
                </c:pt>
                <c:pt idx="114">
                  <c:v>479.64532419671474</c:v>
                </c:pt>
                <c:pt idx="115">
                  <c:v>434.2435578613721</c:v>
                </c:pt>
                <c:pt idx="116">
                  <c:v>335.32148721558923</c:v>
                </c:pt>
                <c:pt idx="117">
                  <c:v>442.3455631165877</c:v>
                </c:pt>
                <c:pt idx="118">
                  <c:v>429.69900491963381</c:v>
                </c:pt>
                <c:pt idx="119">
                  <c:v>396.2883230635623</c:v>
                </c:pt>
                <c:pt idx="120">
                  <c:v>397.90950212495284</c:v>
                </c:pt>
                <c:pt idx="121">
                  <c:v>346.6697406453228</c:v>
                </c:pt>
                <c:pt idx="122">
                  <c:v>375.20327013614326</c:v>
                </c:pt>
                <c:pt idx="123">
                  <c:v>294.4516311538398</c:v>
                </c:pt>
                <c:pt idx="124">
                  <c:v>355.09559270764282</c:v>
                </c:pt>
                <c:pt idx="125">
                  <c:v>366.77158299621777</c:v>
                </c:pt>
                <c:pt idx="126">
                  <c:v>285.04354102792996</c:v>
                </c:pt>
                <c:pt idx="127">
                  <c:v>344.71304462161697</c:v>
                </c:pt>
                <c:pt idx="128">
                  <c:v>341.14294963999447</c:v>
                </c:pt>
                <c:pt idx="129">
                  <c:v>304.82639913639173</c:v>
                </c:pt>
                <c:pt idx="130">
                  <c:v>285.68539956453327</c:v>
                </c:pt>
                <c:pt idx="131">
                  <c:v>274.660992941904</c:v>
                </c:pt>
                <c:pt idx="132">
                  <c:v>272.39114775337043</c:v>
                </c:pt>
                <c:pt idx="133">
                  <c:v>230.88235069382043</c:v>
                </c:pt>
                <c:pt idx="134">
                  <c:v>264.28136239468097</c:v>
                </c:pt>
                <c:pt idx="135">
                  <c:v>209.1564117427323</c:v>
                </c:pt>
                <c:pt idx="136">
                  <c:v>271.41377225445183</c:v>
                </c:pt>
                <c:pt idx="137">
                  <c:v>244.49850428621914</c:v>
                </c:pt>
                <c:pt idx="138">
                  <c:v>224.07184261528556</c:v>
                </c:pt>
                <c:pt idx="139">
                  <c:v>227.96383937814383</c:v>
                </c:pt>
                <c:pt idx="140">
                  <c:v>198.45293438840477</c:v>
                </c:pt>
                <c:pt idx="141">
                  <c:v>202.34201361246031</c:v>
                </c:pt>
                <c:pt idx="142">
                  <c:v>213.36739274802375</c:v>
                </c:pt>
                <c:pt idx="143">
                  <c:v>232.17579289636964</c:v>
                </c:pt>
                <c:pt idx="144">
                  <c:v>187.10079090693418</c:v>
                </c:pt>
                <c:pt idx="145">
                  <c:v>214.66277997644144</c:v>
                </c:pt>
                <c:pt idx="146">
                  <c:v>197.80037820952467</c:v>
                </c:pt>
                <c:pt idx="147">
                  <c:v>252.60342708023751</c:v>
                </c:pt>
                <c:pt idx="148">
                  <c:v>160.50839723287166</c:v>
                </c:pt>
                <c:pt idx="149">
                  <c:v>171.85859568847377</c:v>
                </c:pt>
                <c:pt idx="150">
                  <c:v>173.47977474986425</c:v>
                </c:pt>
                <c:pt idx="151">
                  <c:v>192.9348959994847</c:v>
                </c:pt>
                <c:pt idx="152">
                  <c:v>154.99619392155711</c:v>
                </c:pt>
                <c:pt idx="153">
                  <c:v>175.423828105425</c:v>
                </c:pt>
                <c:pt idx="154">
                  <c:v>166.34347483835646</c:v>
                </c:pt>
                <c:pt idx="155">
                  <c:v>171.52988631669817</c:v>
                </c:pt>
                <c:pt idx="156">
                  <c:v>120.62369677351491</c:v>
                </c:pt>
                <c:pt idx="157">
                  <c:v>155.64291502283163</c:v>
                </c:pt>
                <c:pt idx="158">
                  <c:v>139.43015189599231</c:v>
                </c:pt>
                <c:pt idx="159">
                  <c:v>140.40266483023979</c:v>
                </c:pt>
                <c:pt idx="160">
                  <c:v>108.30098538366543</c:v>
                </c:pt>
                <c:pt idx="161">
                  <c:v>146.56450678163162</c:v>
                </c:pt>
                <c:pt idx="162">
                  <c:v>168.28850070685135</c:v>
                </c:pt>
                <c:pt idx="163">
                  <c:v>131.32231156317121</c:v>
                </c:pt>
                <c:pt idx="164">
                  <c:v>111.54431601938063</c:v>
                </c:pt>
                <c:pt idx="165">
                  <c:v>115.43339524343624</c:v>
                </c:pt>
                <c:pt idx="166">
                  <c:v>90.467043195435522</c:v>
                </c:pt>
                <c:pt idx="167">
                  <c:v>99.219659603662649</c:v>
                </c:pt>
                <c:pt idx="168">
                  <c:v>100.84181117798741</c:v>
                </c:pt>
                <c:pt idx="169">
                  <c:v>105.70632087509316</c:v>
                </c:pt>
                <c:pt idx="170">
                  <c:v>104.73380794084569</c:v>
                </c:pt>
                <c:pt idx="171">
                  <c:v>68.41725743724291</c:v>
                </c:pt>
                <c:pt idx="172">
                  <c:v>114.1370355020844</c:v>
                </c:pt>
                <c:pt idx="173">
                  <c:v>75.874486617052426</c:v>
                </c:pt>
                <c:pt idx="174">
                  <c:v>71.659615560023937</c:v>
                </c:pt>
                <c:pt idx="175">
                  <c:v>96.626940120958864</c:v>
                </c:pt>
                <c:pt idx="176">
                  <c:v>72.95597530137583</c:v>
                </c:pt>
                <c:pt idx="177">
                  <c:v>85.602533498329734</c:v>
                </c:pt>
                <c:pt idx="178">
                  <c:v>74.901973682804908</c:v>
                </c:pt>
                <c:pt idx="179">
                  <c:v>146.88543604993328</c:v>
                </c:pt>
                <c:pt idx="180">
                  <c:v>44.097626490516724</c:v>
                </c:pt>
                <c:pt idx="181">
                  <c:v>89.816432042423997</c:v>
                </c:pt>
                <c:pt idx="182">
                  <c:v>64.850079994423226</c:v>
                </c:pt>
                <c:pt idx="183">
                  <c:v>50.258495928974405</c:v>
                </c:pt>
                <c:pt idx="184">
                  <c:v>77.170846358404305</c:v>
                </c:pt>
                <c:pt idx="185">
                  <c:v>64.526233187318795</c:v>
                </c:pt>
                <c:pt idx="186">
                  <c:v>71.333823727051055</c:v>
                </c:pt>
                <c:pt idx="187">
                  <c:v>91.111819270841593</c:v>
                </c:pt>
                <c:pt idx="188">
                  <c:v>48.312497547545213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525-4564-A56D-8C66946D7E32}"/>
            </c:ext>
          </c:extLst>
        </c:ser>
        <c:ser>
          <c:idx val="4"/>
          <c:order val="3"/>
          <c:tx>
            <c:strRef>
              <c:f>'Exc 504'!$K$4:$K$5</c:f>
              <c:strCache>
                <c:ptCount val="2"/>
                <c:pt idx="0">
                  <c:v>unmixed sp2</c:v>
                </c:pt>
                <c:pt idx="1">
                  <c:v>donor</c:v>
                </c:pt>
              </c:strCache>
            </c:strRef>
          </c:tx>
          <c:spPr>
            <a:ln w="12700">
              <a:solidFill>
                <a:srgbClr val="F20884"/>
              </a:solidFill>
              <a:prstDash val="solid"/>
            </a:ln>
          </c:spPr>
          <c:marker>
            <c:symbol val="diamond"/>
            <c:size val="2"/>
            <c:spPr>
              <a:noFill/>
              <a:ln>
                <a:solidFill>
                  <a:srgbClr val="F20884"/>
                </a:solidFill>
                <a:prstDash val="solid"/>
              </a:ln>
            </c:spPr>
          </c:marker>
          <c:xVal>
            <c:numRef>
              <c:f>'Exc 504'!$B$7:$B$195</c:f>
              <c:numCache>
                <c:formatCode>General</c:formatCode>
                <c:ptCount val="189"/>
                <c:pt idx="0">
                  <c:v>512</c:v>
                </c:pt>
                <c:pt idx="1">
                  <c:v>513</c:v>
                </c:pt>
                <c:pt idx="2">
                  <c:v>514</c:v>
                </c:pt>
                <c:pt idx="3">
                  <c:v>515</c:v>
                </c:pt>
                <c:pt idx="4">
                  <c:v>516</c:v>
                </c:pt>
                <c:pt idx="5">
                  <c:v>517</c:v>
                </c:pt>
                <c:pt idx="6">
                  <c:v>518</c:v>
                </c:pt>
                <c:pt idx="7">
                  <c:v>519</c:v>
                </c:pt>
                <c:pt idx="8">
                  <c:v>520</c:v>
                </c:pt>
                <c:pt idx="9">
                  <c:v>521</c:v>
                </c:pt>
                <c:pt idx="10">
                  <c:v>522</c:v>
                </c:pt>
                <c:pt idx="11">
                  <c:v>523</c:v>
                </c:pt>
                <c:pt idx="12">
                  <c:v>524</c:v>
                </c:pt>
                <c:pt idx="13">
                  <c:v>525</c:v>
                </c:pt>
                <c:pt idx="14">
                  <c:v>526</c:v>
                </c:pt>
                <c:pt idx="15">
                  <c:v>527</c:v>
                </c:pt>
                <c:pt idx="16">
                  <c:v>528</c:v>
                </c:pt>
                <c:pt idx="17">
                  <c:v>529</c:v>
                </c:pt>
                <c:pt idx="18">
                  <c:v>530</c:v>
                </c:pt>
                <c:pt idx="19">
                  <c:v>531</c:v>
                </c:pt>
                <c:pt idx="20">
                  <c:v>532</c:v>
                </c:pt>
                <c:pt idx="21">
                  <c:v>533</c:v>
                </c:pt>
                <c:pt idx="22">
                  <c:v>534</c:v>
                </c:pt>
                <c:pt idx="23">
                  <c:v>535</c:v>
                </c:pt>
                <c:pt idx="24">
                  <c:v>536</c:v>
                </c:pt>
                <c:pt idx="25">
                  <c:v>537</c:v>
                </c:pt>
                <c:pt idx="26">
                  <c:v>538</c:v>
                </c:pt>
                <c:pt idx="27">
                  <c:v>539</c:v>
                </c:pt>
                <c:pt idx="28">
                  <c:v>540</c:v>
                </c:pt>
                <c:pt idx="29">
                  <c:v>541</c:v>
                </c:pt>
                <c:pt idx="30">
                  <c:v>542</c:v>
                </c:pt>
                <c:pt idx="31">
                  <c:v>543</c:v>
                </c:pt>
                <c:pt idx="32">
                  <c:v>544</c:v>
                </c:pt>
                <c:pt idx="33">
                  <c:v>545</c:v>
                </c:pt>
                <c:pt idx="34">
                  <c:v>546</c:v>
                </c:pt>
                <c:pt idx="35">
                  <c:v>547</c:v>
                </c:pt>
                <c:pt idx="36">
                  <c:v>548</c:v>
                </c:pt>
                <c:pt idx="37">
                  <c:v>549</c:v>
                </c:pt>
                <c:pt idx="38" formatCode="0">
                  <c:v>550</c:v>
                </c:pt>
                <c:pt idx="39" formatCode="0">
                  <c:v>551</c:v>
                </c:pt>
                <c:pt idx="40" formatCode="0">
                  <c:v>552</c:v>
                </c:pt>
                <c:pt idx="41" formatCode="0">
                  <c:v>553</c:v>
                </c:pt>
                <c:pt idx="42" formatCode="0">
                  <c:v>554</c:v>
                </c:pt>
                <c:pt idx="43" formatCode="0">
                  <c:v>555</c:v>
                </c:pt>
                <c:pt idx="44" formatCode="0">
                  <c:v>556</c:v>
                </c:pt>
                <c:pt idx="45" formatCode="0">
                  <c:v>557</c:v>
                </c:pt>
                <c:pt idx="46" formatCode="0">
                  <c:v>558</c:v>
                </c:pt>
                <c:pt idx="47" formatCode="0">
                  <c:v>559</c:v>
                </c:pt>
                <c:pt idx="48" formatCode="0">
                  <c:v>560</c:v>
                </c:pt>
                <c:pt idx="49" formatCode="0">
                  <c:v>561</c:v>
                </c:pt>
                <c:pt idx="50" formatCode="0">
                  <c:v>562</c:v>
                </c:pt>
                <c:pt idx="51" formatCode="0">
                  <c:v>563</c:v>
                </c:pt>
                <c:pt idx="52" formatCode="0">
                  <c:v>564</c:v>
                </c:pt>
                <c:pt idx="53" formatCode="0">
                  <c:v>565</c:v>
                </c:pt>
                <c:pt idx="54" formatCode="0">
                  <c:v>566</c:v>
                </c:pt>
                <c:pt idx="55" formatCode="0">
                  <c:v>567</c:v>
                </c:pt>
                <c:pt idx="56" formatCode="0">
                  <c:v>568</c:v>
                </c:pt>
                <c:pt idx="57" formatCode="0">
                  <c:v>569</c:v>
                </c:pt>
                <c:pt idx="58" formatCode="0">
                  <c:v>570</c:v>
                </c:pt>
                <c:pt idx="59" formatCode="0">
                  <c:v>571</c:v>
                </c:pt>
                <c:pt idx="60" formatCode="0">
                  <c:v>572</c:v>
                </c:pt>
                <c:pt idx="61" formatCode="0">
                  <c:v>573</c:v>
                </c:pt>
                <c:pt idx="62" formatCode="0">
                  <c:v>574</c:v>
                </c:pt>
                <c:pt idx="63" formatCode="0">
                  <c:v>575</c:v>
                </c:pt>
                <c:pt idx="64" formatCode="0">
                  <c:v>576</c:v>
                </c:pt>
                <c:pt idx="65" formatCode="0">
                  <c:v>577</c:v>
                </c:pt>
                <c:pt idx="66" formatCode="0">
                  <c:v>578</c:v>
                </c:pt>
                <c:pt idx="67" formatCode="0">
                  <c:v>579</c:v>
                </c:pt>
                <c:pt idx="68" formatCode="0">
                  <c:v>580</c:v>
                </c:pt>
                <c:pt idx="69" formatCode="0">
                  <c:v>581</c:v>
                </c:pt>
                <c:pt idx="70" formatCode="0">
                  <c:v>582</c:v>
                </c:pt>
                <c:pt idx="71" formatCode="0">
                  <c:v>583</c:v>
                </c:pt>
                <c:pt idx="72" formatCode="0">
                  <c:v>584</c:v>
                </c:pt>
                <c:pt idx="73" formatCode="0">
                  <c:v>585</c:v>
                </c:pt>
                <c:pt idx="74" formatCode="0">
                  <c:v>586</c:v>
                </c:pt>
                <c:pt idx="75" formatCode="0">
                  <c:v>587</c:v>
                </c:pt>
                <c:pt idx="76" formatCode="0">
                  <c:v>588</c:v>
                </c:pt>
                <c:pt idx="77" formatCode="0">
                  <c:v>589</c:v>
                </c:pt>
                <c:pt idx="78" formatCode="0">
                  <c:v>590</c:v>
                </c:pt>
                <c:pt idx="79" formatCode="0">
                  <c:v>591</c:v>
                </c:pt>
                <c:pt idx="80" formatCode="0">
                  <c:v>592</c:v>
                </c:pt>
                <c:pt idx="81" formatCode="0">
                  <c:v>593</c:v>
                </c:pt>
                <c:pt idx="82" formatCode="0">
                  <c:v>594</c:v>
                </c:pt>
                <c:pt idx="83" formatCode="0">
                  <c:v>595</c:v>
                </c:pt>
                <c:pt idx="84" formatCode="0">
                  <c:v>596</c:v>
                </c:pt>
                <c:pt idx="85" formatCode="0">
                  <c:v>597</c:v>
                </c:pt>
                <c:pt idx="86" formatCode="0">
                  <c:v>598</c:v>
                </c:pt>
                <c:pt idx="87" formatCode="0">
                  <c:v>599</c:v>
                </c:pt>
                <c:pt idx="88" formatCode="0">
                  <c:v>600</c:v>
                </c:pt>
                <c:pt idx="89" formatCode="0">
                  <c:v>601</c:v>
                </c:pt>
                <c:pt idx="90" formatCode="0">
                  <c:v>602</c:v>
                </c:pt>
                <c:pt idx="91" formatCode="0">
                  <c:v>603</c:v>
                </c:pt>
                <c:pt idx="92" formatCode="0">
                  <c:v>604</c:v>
                </c:pt>
                <c:pt idx="93" formatCode="0">
                  <c:v>605</c:v>
                </c:pt>
                <c:pt idx="94" formatCode="0">
                  <c:v>606</c:v>
                </c:pt>
                <c:pt idx="95" formatCode="0">
                  <c:v>607</c:v>
                </c:pt>
                <c:pt idx="96" formatCode="0">
                  <c:v>608</c:v>
                </c:pt>
                <c:pt idx="97" formatCode="0">
                  <c:v>609</c:v>
                </c:pt>
                <c:pt idx="98" formatCode="0">
                  <c:v>610</c:v>
                </c:pt>
                <c:pt idx="99" formatCode="0">
                  <c:v>611</c:v>
                </c:pt>
                <c:pt idx="100" formatCode="0">
                  <c:v>612</c:v>
                </c:pt>
                <c:pt idx="101" formatCode="0">
                  <c:v>613</c:v>
                </c:pt>
                <c:pt idx="102" formatCode="0">
                  <c:v>614</c:v>
                </c:pt>
                <c:pt idx="103" formatCode="0">
                  <c:v>615</c:v>
                </c:pt>
                <c:pt idx="104" formatCode="0">
                  <c:v>616</c:v>
                </c:pt>
                <c:pt idx="105" formatCode="0">
                  <c:v>617</c:v>
                </c:pt>
                <c:pt idx="106" formatCode="0">
                  <c:v>618</c:v>
                </c:pt>
                <c:pt idx="107" formatCode="0">
                  <c:v>619</c:v>
                </c:pt>
                <c:pt idx="108" formatCode="0">
                  <c:v>620</c:v>
                </c:pt>
                <c:pt idx="109" formatCode="0">
                  <c:v>621</c:v>
                </c:pt>
                <c:pt idx="110" formatCode="0">
                  <c:v>622</c:v>
                </c:pt>
                <c:pt idx="111" formatCode="0">
                  <c:v>623</c:v>
                </c:pt>
                <c:pt idx="112" formatCode="0">
                  <c:v>624</c:v>
                </c:pt>
                <c:pt idx="113" formatCode="0">
                  <c:v>625</c:v>
                </c:pt>
                <c:pt idx="114" formatCode="0">
                  <c:v>626</c:v>
                </c:pt>
                <c:pt idx="115" formatCode="0">
                  <c:v>627</c:v>
                </c:pt>
                <c:pt idx="116" formatCode="0">
                  <c:v>628</c:v>
                </c:pt>
                <c:pt idx="117" formatCode="0">
                  <c:v>629</c:v>
                </c:pt>
                <c:pt idx="118" formatCode="0">
                  <c:v>630</c:v>
                </c:pt>
                <c:pt idx="119" formatCode="0">
                  <c:v>631</c:v>
                </c:pt>
                <c:pt idx="120" formatCode="0">
                  <c:v>632</c:v>
                </c:pt>
                <c:pt idx="121" formatCode="0">
                  <c:v>633</c:v>
                </c:pt>
                <c:pt idx="122" formatCode="0">
                  <c:v>634</c:v>
                </c:pt>
                <c:pt idx="123" formatCode="0">
                  <c:v>635</c:v>
                </c:pt>
                <c:pt idx="124" formatCode="0">
                  <c:v>636</c:v>
                </c:pt>
                <c:pt idx="125" formatCode="0">
                  <c:v>637</c:v>
                </c:pt>
                <c:pt idx="126" formatCode="0">
                  <c:v>638</c:v>
                </c:pt>
                <c:pt idx="127" formatCode="0">
                  <c:v>639</c:v>
                </c:pt>
                <c:pt idx="128" formatCode="0">
                  <c:v>640</c:v>
                </c:pt>
                <c:pt idx="129" formatCode="0">
                  <c:v>641</c:v>
                </c:pt>
                <c:pt idx="130" formatCode="0">
                  <c:v>642</c:v>
                </c:pt>
                <c:pt idx="131" formatCode="0">
                  <c:v>643</c:v>
                </c:pt>
                <c:pt idx="132" formatCode="0">
                  <c:v>644</c:v>
                </c:pt>
                <c:pt idx="133" formatCode="0">
                  <c:v>645</c:v>
                </c:pt>
                <c:pt idx="134" formatCode="0">
                  <c:v>646</c:v>
                </c:pt>
                <c:pt idx="135" formatCode="0">
                  <c:v>647</c:v>
                </c:pt>
                <c:pt idx="136" formatCode="0">
                  <c:v>648</c:v>
                </c:pt>
                <c:pt idx="137" formatCode="0">
                  <c:v>649</c:v>
                </c:pt>
                <c:pt idx="138" formatCode="0">
                  <c:v>650</c:v>
                </c:pt>
                <c:pt idx="139" formatCode="0">
                  <c:v>651</c:v>
                </c:pt>
                <c:pt idx="140" formatCode="0">
                  <c:v>652</c:v>
                </c:pt>
                <c:pt idx="141" formatCode="0">
                  <c:v>653</c:v>
                </c:pt>
                <c:pt idx="142" formatCode="0">
                  <c:v>654</c:v>
                </c:pt>
                <c:pt idx="143" formatCode="0">
                  <c:v>655</c:v>
                </c:pt>
                <c:pt idx="144" formatCode="0">
                  <c:v>656</c:v>
                </c:pt>
                <c:pt idx="145" formatCode="0">
                  <c:v>657</c:v>
                </c:pt>
                <c:pt idx="146" formatCode="0">
                  <c:v>658</c:v>
                </c:pt>
                <c:pt idx="147" formatCode="0">
                  <c:v>659</c:v>
                </c:pt>
                <c:pt idx="148" formatCode="0">
                  <c:v>660</c:v>
                </c:pt>
                <c:pt idx="149" formatCode="0">
                  <c:v>661</c:v>
                </c:pt>
                <c:pt idx="150" formatCode="0">
                  <c:v>662</c:v>
                </c:pt>
                <c:pt idx="151" formatCode="0">
                  <c:v>663</c:v>
                </c:pt>
                <c:pt idx="152" formatCode="0">
                  <c:v>664</c:v>
                </c:pt>
                <c:pt idx="153" formatCode="0">
                  <c:v>665</c:v>
                </c:pt>
                <c:pt idx="154" formatCode="0">
                  <c:v>666</c:v>
                </c:pt>
                <c:pt idx="155" formatCode="0">
                  <c:v>667</c:v>
                </c:pt>
                <c:pt idx="156" formatCode="0">
                  <c:v>668</c:v>
                </c:pt>
                <c:pt idx="157" formatCode="0">
                  <c:v>669</c:v>
                </c:pt>
                <c:pt idx="158" formatCode="0">
                  <c:v>670</c:v>
                </c:pt>
                <c:pt idx="159" formatCode="0">
                  <c:v>671</c:v>
                </c:pt>
                <c:pt idx="160" formatCode="0">
                  <c:v>672</c:v>
                </c:pt>
                <c:pt idx="161" formatCode="0">
                  <c:v>673</c:v>
                </c:pt>
                <c:pt idx="162" formatCode="0">
                  <c:v>674</c:v>
                </c:pt>
                <c:pt idx="163" formatCode="0">
                  <c:v>675</c:v>
                </c:pt>
                <c:pt idx="164" formatCode="0">
                  <c:v>676</c:v>
                </c:pt>
                <c:pt idx="165" formatCode="0">
                  <c:v>677</c:v>
                </c:pt>
                <c:pt idx="166" formatCode="0">
                  <c:v>678</c:v>
                </c:pt>
                <c:pt idx="167" formatCode="0">
                  <c:v>679</c:v>
                </c:pt>
                <c:pt idx="168" formatCode="0">
                  <c:v>680</c:v>
                </c:pt>
                <c:pt idx="169" formatCode="0">
                  <c:v>681</c:v>
                </c:pt>
                <c:pt idx="170" formatCode="0">
                  <c:v>682</c:v>
                </c:pt>
                <c:pt idx="171" formatCode="0">
                  <c:v>683</c:v>
                </c:pt>
                <c:pt idx="172" formatCode="0">
                  <c:v>684</c:v>
                </c:pt>
                <c:pt idx="173" formatCode="0">
                  <c:v>685</c:v>
                </c:pt>
                <c:pt idx="174" formatCode="0">
                  <c:v>686</c:v>
                </c:pt>
                <c:pt idx="175" formatCode="0">
                  <c:v>687</c:v>
                </c:pt>
                <c:pt idx="176" formatCode="0">
                  <c:v>688</c:v>
                </c:pt>
                <c:pt idx="177" formatCode="0">
                  <c:v>689</c:v>
                </c:pt>
                <c:pt idx="178" formatCode="0">
                  <c:v>690</c:v>
                </c:pt>
                <c:pt idx="179" formatCode="0">
                  <c:v>691</c:v>
                </c:pt>
                <c:pt idx="180" formatCode="0">
                  <c:v>692</c:v>
                </c:pt>
                <c:pt idx="181" formatCode="0">
                  <c:v>693</c:v>
                </c:pt>
                <c:pt idx="182" formatCode="0">
                  <c:v>694</c:v>
                </c:pt>
                <c:pt idx="183" formatCode="0">
                  <c:v>695</c:v>
                </c:pt>
                <c:pt idx="184" formatCode="0">
                  <c:v>696</c:v>
                </c:pt>
                <c:pt idx="185" formatCode="0">
                  <c:v>697</c:v>
                </c:pt>
                <c:pt idx="186" formatCode="0">
                  <c:v>698</c:v>
                </c:pt>
                <c:pt idx="187" formatCode="0">
                  <c:v>699</c:v>
                </c:pt>
                <c:pt idx="188" formatCode="0">
                  <c:v>700</c:v>
                </c:pt>
              </c:numCache>
            </c:numRef>
          </c:xVal>
          <c:yVal>
            <c:numRef>
              <c:f>'Exc 504'!$K$7:$K$195</c:f>
              <c:numCache>
                <c:formatCode>0</c:formatCode>
                <c:ptCount val="189"/>
                <c:pt idx="0">
                  <c:v>33170.101803783189</c:v>
                </c:pt>
                <c:pt idx="1">
                  <c:v>35541.772660007948</c:v>
                </c:pt>
                <c:pt idx="2">
                  <c:v>38031.942984557463</c:v>
                </c:pt>
                <c:pt idx="3">
                  <c:v>39416.678767985686</c:v>
                </c:pt>
                <c:pt idx="4">
                  <c:v>39696.311338318119</c:v>
                </c:pt>
                <c:pt idx="5">
                  <c:v>39691.962657983255</c:v>
                </c:pt>
                <c:pt idx="6">
                  <c:v>39841.283915881373</c:v>
                </c:pt>
                <c:pt idx="7">
                  <c:v>38999.892961492107</c:v>
                </c:pt>
                <c:pt idx="8">
                  <c:v>38105.282443004799</c:v>
                </c:pt>
                <c:pt idx="9">
                  <c:v>36777.419115155899</c:v>
                </c:pt>
                <c:pt idx="10">
                  <c:v>35483.914503552718</c:v>
                </c:pt>
                <c:pt idx="11">
                  <c:v>33669.106659807847</c:v>
                </c:pt>
                <c:pt idx="12">
                  <c:v>32367.782706802558</c:v>
                </c:pt>
                <c:pt idx="13">
                  <c:v>30631.425056298547</c:v>
                </c:pt>
                <c:pt idx="14">
                  <c:v>29397.385542074331</c:v>
                </c:pt>
                <c:pt idx="15">
                  <c:v>27659.917942684853</c:v>
                </c:pt>
                <c:pt idx="16">
                  <c:v>26413.64414111857</c:v>
                </c:pt>
                <c:pt idx="17">
                  <c:v>25192.418738281063</c:v>
                </c:pt>
                <c:pt idx="18">
                  <c:v>24083.016544054244</c:v>
                </c:pt>
                <c:pt idx="19">
                  <c:v>22753.504859278419</c:v>
                </c:pt>
                <c:pt idx="20">
                  <c:v>21791.411105194726</c:v>
                </c:pt>
                <c:pt idx="21">
                  <c:v>20847.47412690915</c:v>
                </c:pt>
                <c:pt idx="22">
                  <c:v>19985.880446164218</c:v>
                </c:pt>
                <c:pt idx="23">
                  <c:v>18906.446871845055</c:v>
                </c:pt>
                <c:pt idx="24">
                  <c:v>18318.140829743974</c:v>
                </c:pt>
                <c:pt idx="25">
                  <c:v>17620.637353634418</c:v>
                </c:pt>
                <c:pt idx="26">
                  <c:v>17006.462875941397</c:v>
                </c:pt>
                <c:pt idx="27">
                  <c:v>16433.323374208183</c:v>
                </c:pt>
                <c:pt idx="28">
                  <c:v>15756.544466094467</c:v>
                </c:pt>
                <c:pt idx="29">
                  <c:v>15461.745355394176</c:v>
                </c:pt>
                <c:pt idx="30">
                  <c:v>15049.034883614408</c:v>
                </c:pt>
                <c:pt idx="31">
                  <c:v>14669.026487952782</c:v>
                </c:pt>
                <c:pt idx="32">
                  <c:v>14281.273299694791</c:v>
                </c:pt>
                <c:pt idx="33">
                  <c:v>13897.230985322545</c:v>
                </c:pt>
                <c:pt idx="34">
                  <c:v>13787.942436107043</c:v>
                </c:pt>
                <c:pt idx="35">
                  <c:v>13257.461417658642</c:v>
                </c:pt>
                <c:pt idx="36">
                  <c:v>13131.291705543248</c:v>
                </c:pt>
                <c:pt idx="37">
                  <c:v>12939.817239599226</c:v>
                </c:pt>
                <c:pt idx="38">
                  <c:v>12657.384947451212</c:v>
                </c:pt>
                <c:pt idx="39">
                  <c:v>12385.140992087725</c:v>
                </c:pt>
                <c:pt idx="40">
                  <c:v>12291.010700039451</c:v>
                </c:pt>
                <c:pt idx="41">
                  <c:v>11970.807012982939</c:v>
                </c:pt>
                <c:pt idx="42">
                  <c:v>11602.511063023205</c:v>
                </c:pt>
                <c:pt idx="43">
                  <c:v>11283.33449284579</c:v>
                </c:pt>
                <c:pt idx="44">
                  <c:v>11089.433049114879</c:v>
                </c:pt>
                <c:pt idx="45">
                  <c:v>10789.233291598724</c:v>
                </c:pt>
                <c:pt idx="46">
                  <c:v>10392.48454744805</c:v>
                </c:pt>
                <c:pt idx="47">
                  <c:v>10024.909235943805</c:v>
                </c:pt>
                <c:pt idx="48">
                  <c:v>9749.7247443538909</c:v>
                </c:pt>
                <c:pt idx="49">
                  <c:v>9360.4391639778987</c:v>
                </c:pt>
                <c:pt idx="50">
                  <c:v>8951.1330876602788</c:v>
                </c:pt>
                <c:pt idx="51">
                  <c:v>8583.9885025892036</c:v>
                </c:pt>
                <c:pt idx="52">
                  <c:v>8237.9080967401187</c:v>
                </c:pt>
                <c:pt idx="53">
                  <c:v>7894.6522623085375</c:v>
                </c:pt>
                <c:pt idx="54">
                  <c:v>7660.3205162643908</c:v>
                </c:pt>
                <c:pt idx="55">
                  <c:v>7277.9845412235372</c:v>
                </c:pt>
                <c:pt idx="56">
                  <c:v>6866.4585671349778</c:v>
                </c:pt>
                <c:pt idx="57">
                  <c:v>6634.8188612981239</c:v>
                </c:pt>
                <c:pt idx="58">
                  <c:v>6325.9300263128889</c:v>
                </c:pt>
                <c:pt idx="59">
                  <c:v>5920.533620696322</c:v>
                </c:pt>
                <c:pt idx="60">
                  <c:v>5748.2596138307827</c:v>
                </c:pt>
                <c:pt idx="61">
                  <c:v>5539.8045865792074</c:v>
                </c:pt>
                <c:pt idx="62">
                  <c:v>5205.5691576422196</c:v>
                </c:pt>
                <c:pt idx="63">
                  <c:v>5007.5012639904826</c:v>
                </c:pt>
                <c:pt idx="64">
                  <c:v>4789.9098664353851</c:v>
                </c:pt>
                <c:pt idx="65">
                  <c:v>4486.7281566896127</c:v>
                </c:pt>
                <c:pt idx="66">
                  <c:v>4358.1563163892488</c:v>
                </c:pt>
                <c:pt idx="67">
                  <c:v>4131.5859293427475</c:v>
                </c:pt>
                <c:pt idx="68">
                  <c:v>3921.5902267725373</c:v>
                </c:pt>
                <c:pt idx="69">
                  <c:v>3780.9497631428599</c:v>
                </c:pt>
                <c:pt idx="70">
                  <c:v>3575.9156977547095</c:v>
                </c:pt>
                <c:pt idx="71">
                  <c:v>3485.6950764074895</c:v>
                </c:pt>
                <c:pt idx="72">
                  <c:v>3283.1128384081362</c:v>
                </c:pt>
                <c:pt idx="73">
                  <c:v>3202.0534369663537</c:v>
                </c:pt>
                <c:pt idx="74">
                  <c:v>3084.0509606798591</c:v>
                </c:pt>
                <c:pt idx="75">
                  <c:v>3009.8417661655608</c:v>
                </c:pt>
                <c:pt idx="76">
                  <c:v>2871.0815890806703</c:v>
                </c:pt>
                <c:pt idx="77">
                  <c:v>2722.7625984597266</c:v>
                </c:pt>
                <c:pt idx="78">
                  <c:v>2644.9750612698849</c:v>
                </c:pt>
                <c:pt idx="79">
                  <c:v>2602.6396228099475</c:v>
                </c:pt>
                <c:pt idx="80">
                  <c:v>2344.2120461103591</c:v>
                </c:pt>
                <c:pt idx="81">
                  <c:v>2316.8940504068028</c:v>
                </c:pt>
                <c:pt idx="82">
                  <c:v>2264.0306639361866</c:v>
                </c:pt>
                <c:pt idx="83">
                  <c:v>2173.3793161557996</c:v>
                </c:pt>
                <c:pt idx="84">
                  <c:v>2157.7406333515801</c:v>
                </c:pt>
                <c:pt idx="85">
                  <c:v>2079.6217681362268</c:v>
                </c:pt>
                <c:pt idx="86">
                  <c:v>1925.5956522758202</c:v>
                </c:pt>
                <c:pt idx="87">
                  <c:v>1885.3889963798038</c:v>
                </c:pt>
                <c:pt idx="88">
                  <c:v>1841.4631833974033</c:v>
                </c:pt>
                <c:pt idx="89">
                  <c:v>1649.0444325806648</c:v>
                </c:pt>
                <c:pt idx="90">
                  <c:v>1739.3230363323489</c:v>
                </c:pt>
                <c:pt idx="91">
                  <c:v>1575.5641597224942</c:v>
                </c:pt>
                <c:pt idx="92">
                  <c:v>1519.4371922005735</c:v>
                </c:pt>
                <c:pt idx="93">
                  <c:v>1528.8883241283345</c:v>
                </c:pt>
                <c:pt idx="94">
                  <c:v>1449.5021292153936</c:v>
                </c:pt>
                <c:pt idx="95">
                  <c:v>1428.1149051685225</c:v>
                </c:pt>
                <c:pt idx="96">
                  <c:v>1367.2085308785752</c:v>
                </c:pt>
                <c:pt idx="97">
                  <c:v>1344.7196411468722</c:v>
                </c:pt>
                <c:pt idx="98">
                  <c:v>1249.4628338118534</c:v>
                </c:pt>
                <c:pt idx="99">
                  <c:v>1221.6892620732172</c:v>
                </c:pt>
                <c:pt idx="100">
                  <c:v>1101.5248704202493</c:v>
                </c:pt>
                <c:pt idx="101">
                  <c:v>1098.0707757542755</c:v>
                </c:pt>
                <c:pt idx="102">
                  <c:v>1070.2557880124498</c:v>
                </c:pt>
                <c:pt idx="103">
                  <c:v>983.05025169739895</c:v>
                </c:pt>
                <c:pt idx="104">
                  <c:v>952.23674532467953</c:v>
                </c:pt>
                <c:pt idx="105">
                  <c:v>1015.4209997900298</c:v>
                </c:pt>
                <c:pt idx="106">
                  <c:v>937.92337462251328</c:v>
                </c:pt>
                <c:pt idx="107">
                  <c:v>860.42574945499643</c:v>
                </c:pt>
                <c:pt idx="108">
                  <c:v>867.27595638247999</c:v>
                </c:pt>
                <c:pt idx="109">
                  <c:v>813.62566585127001</c:v>
                </c:pt>
                <c:pt idx="110">
                  <c:v>817.16259252362227</c:v>
                </c:pt>
                <c:pt idx="111">
                  <c:v>770.97546576709465</c:v>
                </c:pt>
                <c:pt idx="112">
                  <c:v>776.48379419125013</c:v>
                </c:pt>
                <c:pt idx="113">
                  <c:v>696.31069521771519</c:v>
                </c:pt>
                <c:pt idx="114">
                  <c:v>653.48654792014565</c:v>
                </c:pt>
                <c:pt idx="115">
                  <c:v>626.94054651603517</c:v>
                </c:pt>
                <c:pt idx="116">
                  <c:v>664.76826718886718</c:v>
                </c:pt>
                <c:pt idx="117">
                  <c:v>554.25794587928817</c:v>
                </c:pt>
                <c:pt idx="118">
                  <c:v>513.62801843067905</c:v>
                </c:pt>
                <c:pt idx="119">
                  <c:v>580.7683295206557</c:v>
                </c:pt>
                <c:pt idx="120">
                  <c:v>518.31382503149814</c:v>
                </c:pt>
                <c:pt idx="121">
                  <c:v>504.76747870839472</c:v>
                </c:pt>
                <c:pt idx="122">
                  <c:v>476.58140357799448</c:v>
                </c:pt>
                <c:pt idx="123">
                  <c:v>507.51335971983463</c:v>
                </c:pt>
                <c:pt idx="124">
                  <c:v>470.21659220788746</c:v>
                </c:pt>
                <c:pt idx="125">
                  <c:v>409.43695088769886</c:v>
                </c:pt>
                <c:pt idx="126">
                  <c:v>438.70646866152674</c:v>
                </c:pt>
                <c:pt idx="127">
                  <c:v>393.94902233508839</c:v>
                </c:pt>
                <c:pt idx="128">
                  <c:v>373.22114105898822</c:v>
                </c:pt>
                <c:pt idx="129">
                  <c:v>353.05237582594145</c:v>
                </c:pt>
                <c:pt idx="130">
                  <c:v>386.74677938049706</c:v>
                </c:pt>
                <c:pt idx="131">
                  <c:v>366.30798180665727</c:v>
                </c:pt>
                <c:pt idx="132">
                  <c:v>359.95228195725184</c:v>
                </c:pt>
                <c:pt idx="133">
                  <c:v>342.26185035504312</c:v>
                </c:pt>
                <c:pt idx="134">
                  <c:v>324.58632851398249</c:v>
                </c:pt>
                <c:pt idx="135">
                  <c:v>378.45363890190396</c:v>
                </c:pt>
                <c:pt idx="136">
                  <c:v>266.56913460650912</c:v>
                </c:pt>
                <c:pt idx="137">
                  <c:v>257.17515676314883</c:v>
                </c:pt>
                <c:pt idx="138">
                  <c:v>290.04952345455973</c:v>
                </c:pt>
                <c:pt idx="139">
                  <c:v>210.48689636803266</c:v>
                </c:pt>
                <c:pt idx="140">
                  <c:v>287.83128232374941</c:v>
                </c:pt>
                <c:pt idx="141">
                  <c:v>273.18824023619754</c:v>
                </c:pt>
                <c:pt idx="142">
                  <c:v>254.12859556855585</c:v>
                </c:pt>
                <c:pt idx="143">
                  <c:v>254.12942388861947</c:v>
                </c:pt>
                <c:pt idx="144">
                  <c:v>188.65652108703748</c:v>
                </c:pt>
                <c:pt idx="145">
                  <c:v>228.43659215020529</c:v>
                </c:pt>
                <c:pt idx="146">
                  <c:v>211.58276381241726</c:v>
                </c:pt>
                <c:pt idx="147">
                  <c:v>145.56813968912135</c:v>
                </c:pt>
                <c:pt idx="148">
                  <c:v>248.59541754248681</c:v>
                </c:pt>
                <c:pt idx="149">
                  <c:v>189.75735845180486</c:v>
                </c:pt>
                <c:pt idx="150">
                  <c:v>171.52686216800973</c:v>
                </c:pt>
                <c:pt idx="151">
                  <c:v>152.1913869191284</c:v>
                </c:pt>
                <c:pt idx="152">
                  <c:v>149.98060066889218</c:v>
                </c:pt>
                <c:pt idx="153">
                  <c:v>139.76161604200399</c:v>
                </c:pt>
                <c:pt idx="154">
                  <c:v>197.21223902584984</c:v>
                </c:pt>
                <c:pt idx="155">
                  <c:v>140.58827946565924</c:v>
                </c:pt>
                <c:pt idx="156">
                  <c:v>164.34201393475794</c:v>
                </c:pt>
                <c:pt idx="157">
                  <c:v>152.18973027900088</c:v>
                </c:pt>
                <c:pt idx="158">
                  <c:v>121.25197589671417</c:v>
                </c:pt>
                <c:pt idx="159">
                  <c:v>136.72085308785748</c:v>
                </c:pt>
                <c:pt idx="160">
                  <c:v>184.22583706586346</c:v>
                </c:pt>
                <c:pt idx="161">
                  <c:v>131.19678658249015</c:v>
                </c:pt>
                <c:pt idx="162">
                  <c:v>122.63361376310384</c:v>
                </c:pt>
                <c:pt idx="163">
                  <c:v>111.03133462969845</c:v>
                </c:pt>
                <c:pt idx="164">
                  <c:v>130.9168144009316</c:v>
                </c:pt>
                <c:pt idx="165">
                  <c:v>111.02967798957091</c:v>
                </c:pt>
                <c:pt idx="166">
                  <c:v>90.315049834491219</c:v>
                </c:pt>
                <c:pt idx="167">
                  <c:v>161.02127879905282</c:v>
                </c:pt>
                <c:pt idx="168">
                  <c:v>132.8492851097368</c:v>
                </c:pt>
                <c:pt idx="169">
                  <c:v>77.885278957366893</c:v>
                </c:pt>
                <c:pt idx="170">
                  <c:v>98.324076531206956</c:v>
                </c:pt>
                <c:pt idx="171">
                  <c:v>93.351671188318875</c:v>
                </c:pt>
                <c:pt idx="172">
                  <c:v>106.60893380916225</c:v>
                </c:pt>
                <c:pt idx="173">
                  <c:v>80.646898050018677</c:v>
                </c:pt>
                <c:pt idx="174">
                  <c:v>101.91318736757766</c:v>
                </c:pt>
                <c:pt idx="175">
                  <c:v>85.619303392906673</c:v>
                </c:pt>
                <c:pt idx="176">
                  <c:v>135.88424982343682</c:v>
                </c:pt>
                <c:pt idx="177">
                  <c:v>73.189532515782304</c:v>
                </c:pt>
                <c:pt idx="178">
                  <c:v>80.646898050018677</c:v>
                </c:pt>
                <c:pt idx="179">
                  <c:v>21.542119898798713</c:v>
                </c:pt>
                <c:pt idx="180">
                  <c:v>98.874081053558669</c:v>
                </c:pt>
                <c:pt idx="181">
                  <c:v>87.550117461584293</c:v>
                </c:pt>
                <c:pt idx="182">
                  <c:v>56.893163580919989</c:v>
                </c:pt>
                <c:pt idx="183">
                  <c:v>69.321277817916737</c:v>
                </c:pt>
                <c:pt idx="184">
                  <c:v>72.360384131935717</c:v>
                </c:pt>
                <c:pt idx="185">
                  <c:v>54.95986455205103</c:v>
                </c:pt>
                <c:pt idx="186">
                  <c:v>77.331132834696149</c:v>
                </c:pt>
                <c:pt idx="187">
                  <c:v>82.302709857520426</c:v>
                </c:pt>
                <c:pt idx="188">
                  <c:v>86.169307915258429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525-4564-A56D-8C66946D7E32}"/>
            </c:ext>
          </c:extLst>
        </c:ser>
        <c:ser>
          <c:idx val="5"/>
          <c:order val="4"/>
          <c:tx>
            <c:strRef>
              <c:f>'Exc 504'!$L$4:$L$5</c:f>
              <c:strCache>
                <c:ptCount val="2"/>
                <c:pt idx="0">
                  <c:v>unmixed sp3</c:v>
                </c:pt>
                <c:pt idx="1">
                  <c:v>acceptor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2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'Exc 504'!$B$7:$B$195</c:f>
              <c:numCache>
                <c:formatCode>General</c:formatCode>
                <c:ptCount val="189"/>
                <c:pt idx="0">
                  <c:v>512</c:v>
                </c:pt>
                <c:pt idx="1">
                  <c:v>513</c:v>
                </c:pt>
                <c:pt idx="2">
                  <c:v>514</c:v>
                </c:pt>
                <c:pt idx="3">
                  <c:v>515</c:v>
                </c:pt>
                <c:pt idx="4">
                  <c:v>516</c:v>
                </c:pt>
                <c:pt idx="5">
                  <c:v>517</c:v>
                </c:pt>
                <c:pt idx="6">
                  <c:v>518</c:v>
                </c:pt>
                <c:pt idx="7">
                  <c:v>519</c:v>
                </c:pt>
                <c:pt idx="8">
                  <c:v>520</c:v>
                </c:pt>
                <c:pt idx="9">
                  <c:v>521</c:v>
                </c:pt>
                <c:pt idx="10">
                  <c:v>522</c:v>
                </c:pt>
                <c:pt idx="11">
                  <c:v>523</c:v>
                </c:pt>
                <c:pt idx="12">
                  <c:v>524</c:v>
                </c:pt>
                <c:pt idx="13">
                  <c:v>525</c:v>
                </c:pt>
                <c:pt idx="14">
                  <c:v>526</c:v>
                </c:pt>
                <c:pt idx="15">
                  <c:v>527</c:v>
                </c:pt>
                <c:pt idx="16">
                  <c:v>528</c:v>
                </c:pt>
                <c:pt idx="17">
                  <c:v>529</c:v>
                </c:pt>
                <c:pt idx="18">
                  <c:v>530</c:v>
                </c:pt>
                <c:pt idx="19">
                  <c:v>531</c:v>
                </c:pt>
                <c:pt idx="20">
                  <c:v>532</c:v>
                </c:pt>
                <c:pt idx="21">
                  <c:v>533</c:v>
                </c:pt>
                <c:pt idx="22">
                  <c:v>534</c:v>
                </c:pt>
                <c:pt idx="23">
                  <c:v>535</c:v>
                </c:pt>
                <c:pt idx="24">
                  <c:v>536</c:v>
                </c:pt>
                <c:pt idx="25">
                  <c:v>537</c:v>
                </c:pt>
                <c:pt idx="26">
                  <c:v>538</c:v>
                </c:pt>
                <c:pt idx="27">
                  <c:v>539</c:v>
                </c:pt>
                <c:pt idx="28">
                  <c:v>540</c:v>
                </c:pt>
                <c:pt idx="29">
                  <c:v>541</c:v>
                </c:pt>
                <c:pt idx="30">
                  <c:v>542</c:v>
                </c:pt>
                <c:pt idx="31">
                  <c:v>543</c:v>
                </c:pt>
                <c:pt idx="32">
                  <c:v>544</c:v>
                </c:pt>
                <c:pt idx="33">
                  <c:v>545</c:v>
                </c:pt>
                <c:pt idx="34">
                  <c:v>546</c:v>
                </c:pt>
                <c:pt idx="35">
                  <c:v>547</c:v>
                </c:pt>
                <c:pt idx="36">
                  <c:v>548</c:v>
                </c:pt>
                <c:pt idx="37">
                  <c:v>549</c:v>
                </c:pt>
                <c:pt idx="38" formatCode="0">
                  <c:v>550</c:v>
                </c:pt>
                <c:pt idx="39" formatCode="0">
                  <c:v>551</c:v>
                </c:pt>
                <c:pt idx="40" formatCode="0">
                  <c:v>552</c:v>
                </c:pt>
                <c:pt idx="41" formatCode="0">
                  <c:v>553</c:v>
                </c:pt>
                <c:pt idx="42" formatCode="0">
                  <c:v>554</c:v>
                </c:pt>
                <c:pt idx="43" formatCode="0">
                  <c:v>555</c:v>
                </c:pt>
                <c:pt idx="44" formatCode="0">
                  <c:v>556</c:v>
                </c:pt>
                <c:pt idx="45" formatCode="0">
                  <c:v>557</c:v>
                </c:pt>
                <c:pt idx="46" formatCode="0">
                  <c:v>558</c:v>
                </c:pt>
                <c:pt idx="47" formatCode="0">
                  <c:v>559</c:v>
                </c:pt>
                <c:pt idx="48" formatCode="0">
                  <c:v>560</c:v>
                </c:pt>
                <c:pt idx="49" formatCode="0">
                  <c:v>561</c:v>
                </c:pt>
                <c:pt idx="50" formatCode="0">
                  <c:v>562</c:v>
                </c:pt>
                <c:pt idx="51" formatCode="0">
                  <c:v>563</c:v>
                </c:pt>
                <c:pt idx="52" formatCode="0">
                  <c:v>564</c:v>
                </c:pt>
                <c:pt idx="53" formatCode="0">
                  <c:v>565</c:v>
                </c:pt>
                <c:pt idx="54" formatCode="0">
                  <c:v>566</c:v>
                </c:pt>
                <c:pt idx="55" formatCode="0">
                  <c:v>567</c:v>
                </c:pt>
                <c:pt idx="56" formatCode="0">
                  <c:v>568</c:v>
                </c:pt>
                <c:pt idx="57" formatCode="0">
                  <c:v>569</c:v>
                </c:pt>
                <c:pt idx="58" formatCode="0">
                  <c:v>570</c:v>
                </c:pt>
                <c:pt idx="59" formatCode="0">
                  <c:v>571</c:v>
                </c:pt>
                <c:pt idx="60" formatCode="0">
                  <c:v>572</c:v>
                </c:pt>
                <c:pt idx="61" formatCode="0">
                  <c:v>573</c:v>
                </c:pt>
                <c:pt idx="62" formatCode="0">
                  <c:v>574</c:v>
                </c:pt>
                <c:pt idx="63" formatCode="0">
                  <c:v>575</c:v>
                </c:pt>
                <c:pt idx="64" formatCode="0">
                  <c:v>576</c:v>
                </c:pt>
                <c:pt idx="65" formatCode="0">
                  <c:v>577</c:v>
                </c:pt>
                <c:pt idx="66" formatCode="0">
                  <c:v>578</c:v>
                </c:pt>
                <c:pt idx="67" formatCode="0">
                  <c:v>579</c:v>
                </c:pt>
                <c:pt idx="68" formatCode="0">
                  <c:v>580</c:v>
                </c:pt>
                <c:pt idx="69" formatCode="0">
                  <c:v>581</c:v>
                </c:pt>
                <c:pt idx="70" formatCode="0">
                  <c:v>582</c:v>
                </c:pt>
                <c:pt idx="71" formatCode="0">
                  <c:v>583</c:v>
                </c:pt>
                <c:pt idx="72" formatCode="0">
                  <c:v>584</c:v>
                </c:pt>
                <c:pt idx="73" formatCode="0">
                  <c:v>585</c:v>
                </c:pt>
                <c:pt idx="74" formatCode="0">
                  <c:v>586</c:v>
                </c:pt>
                <c:pt idx="75" formatCode="0">
                  <c:v>587</c:v>
                </c:pt>
                <c:pt idx="76" formatCode="0">
                  <c:v>588</c:v>
                </c:pt>
                <c:pt idx="77" formatCode="0">
                  <c:v>589</c:v>
                </c:pt>
                <c:pt idx="78" formatCode="0">
                  <c:v>590</c:v>
                </c:pt>
                <c:pt idx="79" formatCode="0">
                  <c:v>591</c:v>
                </c:pt>
                <c:pt idx="80" formatCode="0">
                  <c:v>592</c:v>
                </c:pt>
                <c:pt idx="81" formatCode="0">
                  <c:v>593</c:v>
                </c:pt>
                <c:pt idx="82" formatCode="0">
                  <c:v>594</c:v>
                </c:pt>
                <c:pt idx="83" formatCode="0">
                  <c:v>595</c:v>
                </c:pt>
                <c:pt idx="84" formatCode="0">
                  <c:v>596</c:v>
                </c:pt>
                <c:pt idx="85" formatCode="0">
                  <c:v>597</c:v>
                </c:pt>
                <c:pt idx="86" formatCode="0">
                  <c:v>598</c:v>
                </c:pt>
                <c:pt idx="87" formatCode="0">
                  <c:v>599</c:v>
                </c:pt>
                <c:pt idx="88" formatCode="0">
                  <c:v>600</c:v>
                </c:pt>
                <c:pt idx="89" formatCode="0">
                  <c:v>601</c:v>
                </c:pt>
                <c:pt idx="90" formatCode="0">
                  <c:v>602</c:v>
                </c:pt>
                <c:pt idx="91" formatCode="0">
                  <c:v>603</c:v>
                </c:pt>
                <c:pt idx="92" formatCode="0">
                  <c:v>604</c:v>
                </c:pt>
                <c:pt idx="93" formatCode="0">
                  <c:v>605</c:v>
                </c:pt>
                <c:pt idx="94" formatCode="0">
                  <c:v>606</c:v>
                </c:pt>
                <c:pt idx="95" formatCode="0">
                  <c:v>607</c:v>
                </c:pt>
                <c:pt idx="96" formatCode="0">
                  <c:v>608</c:v>
                </c:pt>
                <c:pt idx="97" formatCode="0">
                  <c:v>609</c:v>
                </c:pt>
                <c:pt idx="98" formatCode="0">
                  <c:v>610</c:v>
                </c:pt>
                <c:pt idx="99" formatCode="0">
                  <c:v>611</c:v>
                </c:pt>
                <c:pt idx="100" formatCode="0">
                  <c:v>612</c:v>
                </c:pt>
                <c:pt idx="101" formatCode="0">
                  <c:v>613</c:v>
                </c:pt>
                <c:pt idx="102" formatCode="0">
                  <c:v>614</c:v>
                </c:pt>
                <c:pt idx="103" formatCode="0">
                  <c:v>615</c:v>
                </c:pt>
                <c:pt idx="104" formatCode="0">
                  <c:v>616</c:v>
                </c:pt>
                <c:pt idx="105" formatCode="0">
                  <c:v>617</c:v>
                </c:pt>
                <c:pt idx="106" formatCode="0">
                  <c:v>618</c:v>
                </c:pt>
                <c:pt idx="107" formatCode="0">
                  <c:v>619</c:v>
                </c:pt>
                <c:pt idx="108" formatCode="0">
                  <c:v>620</c:v>
                </c:pt>
                <c:pt idx="109" formatCode="0">
                  <c:v>621</c:v>
                </c:pt>
                <c:pt idx="110" formatCode="0">
                  <c:v>622</c:v>
                </c:pt>
                <c:pt idx="111" formatCode="0">
                  <c:v>623</c:v>
                </c:pt>
                <c:pt idx="112" formatCode="0">
                  <c:v>624</c:v>
                </c:pt>
                <c:pt idx="113" formatCode="0">
                  <c:v>625</c:v>
                </c:pt>
                <c:pt idx="114" formatCode="0">
                  <c:v>626</c:v>
                </c:pt>
                <c:pt idx="115" formatCode="0">
                  <c:v>627</c:v>
                </c:pt>
                <c:pt idx="116" formatCode="0">
                  <c:v>628</c:v>
                </c:pt>
                <c:pt idx="117" formatCode="0">
                  <c:v>629</c:v>
                </c:pt>
                <c:pt idx="118" formatCode="0">
                  <c:v>630</c:v>
                </c:pt>
                <c:pt idx="119" formatCode="0">
                  <c:v>631</c:v>
                </c:pt>
                <c:pt idx="120" formatCode="0">
                  <c:v>632</c:v>
                </c:pt>
                <c:pt idx="121" formatCode="0">
                  <c:v>633</c:v>
                </c:pt>
                <c:pt idx="122" formatCode="0">
                  <c:v>634</c:v>
                </c:pt>
                <c:pt idx="123" formatCode="0">
                  <c:v>635</c:v>
                </c:pt>
                <c:pt idx="124" formatCode="0">
                  <c:v>636</c:v>
                </c:pt>
                <c:pt idx="125" formatCode="0">
                  <c:v>637</c:v>
                </c:pt>
                <c:pt idx="126" formatCode="0">
                  <c:v>638</c:v>
                </c:pt>
                <c:pt idx="127" formatCode="0">
                  <c:v>639</c:v>
                </c:pt>
                <c:pt idx="128" formatCode="0">
                  <c:v>640</c:v>
                </c:pt>
                <c:pt idx="129" formatCode="0">
                  <c:v>641</c:v>
                </c:pt>
                <c:pt idx="130" formatCode="0">
                  <c:v>642</c:v>
                </c:pt>
                <c:pt idx="131" formatCode="0">
                  <c:v>643</c:v>
                </c:pt>
                <c:pt idx="132" formatCode="0">
                  <c:v>644</c:v>
                </c:pt>
                <c:pt idx="133" formatCode="0">
                  <c:v>645</c:v>
                </c:pt>
                <c:pt idx="134" formatCode="0">
                  <c:v>646</c:v>
                </c:pt>
                <c:pt idx="135" formatCode="0">
                  <c:v>647</c:v>
                </c:pt>
                <c:pt idx="136" formatCode="0">
                  <c:v>648</c:v>
                </c:pt>
                <c:pt idx="137" formatCode="0">
                  <c:v>649</c:v>
                </c:pt>
                <c:pt idx="138" formatCode="0">
                  <c:v>650</c:v>
                </c:pt>
                <c:pt idx="139" formatCode="0">
                  <c:v>651</c:v>
                </c:pt>
                <c:pt idx="140" formatCode="0">
                  <c:v>652</c:v>
                </c:pt>
                <c:pt idx="141" formatCode="0">
                  <c:v>653</c:v>
                </c:pt>
                <c:pt idx="142" formatCode="0">
                  <c:v>654</c:v>
                </c:pt>
                <c:pt idx="143" formatCode="0">
                  <c:v>655</c:v>
                </c:pt>
                <c:pt idx="144" formatCode="0">
                  <c:v>656</c:v>
                </c:pt>
                <c:pt idx="145" formatCode="0">
                  <c:v>657</c:v>
                </c:pt>
                <c:pt idx="146" formatCode="0">
                  <c:v>658</c:v>
                </c:pt>
                <c:pt idx="147" formatCode="0">
                  <c:v>659</c:v>
                </c:pt>
                <c:pt idx="148" formatCode="0">
                  <c:v>660</c:v>
                </c:pt>
                <c:pt idx="149" formatCode="0">
                  <c:v>661</c:v>
                </c:pt>
                <c:pt idx="150" formatCode="0">
                  <c:v>662</c:v>
                </c:pt>
                <c:pt idx="151" formatCode="0">
                  <c:v>663</c:v>
                </c:pt>
                <c:pt idx="152" formatCode="0">
                  <c:v>664</c:v>
                </c:pt>
                <c:pt idx="153" formatCode="0">
                  <c:v>665</c:v>
                </c:pt>
                <c:pt idx="154" formatCode="0">
                  <c:v>666</c:v>
                </c:pt>
                <c:pt idx="155" formatCode="0">
                  <c:v>667</c:v>
                </c:pt>
                <c:pt idx="156" formatCode="0">
                  <c:v>668</c:v>
                </c:pt>
                <c:pt idx="157" formatCode="0">
                  <c:v>669</c:v>
                </c:pt>
                <c:pt idx="158" formatCode="0">
                  <c:v>670</c:v>
                </c:pt>
                <c:pt idx="159" formatCode="0">
                  <c:v>671</c:v>
                </c:pt>
                <c:pt idx="160" formatCode="0">
                  <c:v>672</c:v>
                </c:pt>
                <c:pt idx="161" formatCode="0">
                  <c:v>673</c:v>
                </c:pt>
                <c:pt idx="162" formatCode="0">
                  <c:v>674</c:v>
                </c:pt>
                <c:pt idx="163" formatCode="0">
                  <c:v>675</c:v>
                </c:pt>
                <c:pt idx="164" formatCode="0">
                  <c:v>676</c:v>
                </c:pt>
                <c:pt idx="165" formatCode="0">
                  <c:v>677</c:v>
                </c:pt>
                <c:pt idx="166" formatCode="0">
                  <c:v>678</c:v>
                </c:pt>
                <c:pt idx="167" formatCode="0">
                  <c:v>679</c:v>
                </c:pt>
                <c:pt idx="168" formatCode="0">
                  <c:v>680</c:v>
                </c:pt>
                <c:pt idx="169" formatCode="0">
                  <c:v>681</c:v>
                </c:pt>
                <c:pt idx="170" formatCode="0">
                  <c:v>682</c:v>
                </c:pt>
                <c:pt idx="171" formatCode="0">
                  <c:v>683</c:v>
                </c:pt>
                <c:pt idx="172" formatCode="0">
                  <c:v>684</c:v>
                </c:pt>
                <c:pt idx="173" formatCode="0">
                  <c:v>685</c:v>
                </c:pt>
                <c:pt idx="174" formatCode="0">
                  <c:v>686</c:v>
                </c:pt>
                <c:pt idx="175" formatCode="0">
                  <c:v>687</c:v>
                </c:pt>
                <c:pt idx="176" formatCode="0">
                  <c:v>688</c:v>
                </c:pt>
                <c:pt idx="177" formatCode="0">
                  <c:v>689</c:v>
                </c:pt>
                <c:pt idx="178" formatCode="0">
                  <c:v>690</c:v>
                </c:pt>
                <c:pt idx="179" formatCode="0">
                  <c:v>691</c:v>
                </c:pt>
                <c:pt idx="180" formatCode="0">
                  <c:v>692</c:v>
                </c:pt>
                <c:pt idx="181" formatCode="0">
                  <c:v>693</c:v>
                </c:pt>
                <c:pt idx="182" formatCode="0">
                  <c:v>694</c:v>
                </c:pt>
                <c:pt idx="183" formatCode="0">
                  <c:v>695</c:v>
                </c:pt>
                <c:pt idx="184" formatCode="0">
                  <c:v>696</c:v>
                </c:pt>
                <c:pt idx="185" formatCode="0">
                  <c:v>697</c:v>
                </c:pt>
                <c:pt idx="186" formatCode="0">
                  <c:v>698</c:v>
                </c:pt>
                <c:pt idx="187" formatCode="0">
                  <c:v>699</c:v>
                </c:pt>
                <c:pt idx="188" formatCode="0">
                  <c:v>700</c:v>
                </c:pt>
              </c:numCache>
            </c:numRef>
          </c:xVal>
          <c:yVal>
            <c:numRef>
              <c:f>'Exc 504'!$L$7:$L$195</c:f>
              <c:numCache>
                <c:formatCode>0</c:formatCode>
                <c:ptCount val="189"/>
                <c:pt idx="0">
                  <c:v>16.988306916007616</c:v>
                </c:pt>
                <c:pt idx="1">
                  <c:v>-23.372853376475273</c:v>
                </c:pt>
                <c:pt idx="2">
                  <c:v>80.212830593107739</c:v>
                </c:pt>
                <c:pt idx="3">
                  <c:v>128.00936045426434</c:v>
                </c:pt>
                <c:pt idx="4">
                  <c:v>8.5021142391263975</c:v>
                </c:pt>
                <c:pt idx="5">
                  <c:v>-17.529640032356365</c:v>
                </c:pt>
                <c:pt idx="6">
                  <c:v>2.6589008950074882</c:v>
                </c:pt>
                <c:pt idx="7">
                  <c:v>77.538008135854355</c:v>
                </c:pt>
                <c:pt idx="8">
                  <c:v>96.150314400908215</c:v>
                </c:pt>
                <c:pt idx="9">
                  <c:v>63.7340136689578</c:v>
                </c:pt>
                <c:pt idx="10">
                  <c:v>191.21796256911912</c:v>
                </c:pt>
                <c:pt idx="11">
                  <c:v>73.302872578536522</c:v>
                </c:pt>
                <c:pt idx="12">
                  <c:v>51.522175426616769</c:v>
                </c:pt>
                <c:pt idx="13">
                  <c:v>92.966001951797338</c:v>
                </c:pt>
                <c:pt idx="14">
                  <c:v>73.302872578536522</c:v>
                </c:pt>
                <c:pt idx="15">
                  <c:v>79.146085922654876</c:v>
                </c:pt>
                <c:pt idx="16">
                  <c:v>45.153550528395016</c:v>
                </c:pt>
                <c:pt idx="17">
                  <c:v>158.30809340755638</c:v>
                </c:pt>
                <c:pt idx="18">
                  <c:v>123.77422489694723</c:v>
                </c:pt>
                <c:pt idx="19">
                  <c:v>137.59414092608895</c:v>
                </c:pt>
                <c:pt idx="20">
                  <c:v>136.52739625563666</c:v>
                </c:pt>
                <c:pt idx="21">
                  <c:v>-23.372853376474911</c:v>
                </c:pt>
                <c:pt idx="22">
                  <c:v>180.63012367582454</c:v>
                </c:pt>
                <c:pt idx="23">
                  <c:v>130.15877135741454</c:v>
                </c:pt>
                <c:pt idx="24">
                  <c:v>187.54008169039574</c:v>
                </c:pt>
                <c:pt idx="25">
                  <c:v>91.899257281344845</c:v>
                </c:pt>
                <c:pt idx="26">
                  <c:v>234.8271215596954</c:v>
                </c:pt>
                <c:pt idx="27">
                  <c:v>250.23919381339303</c:v>
                </c:pt>
                <c:pt idx="28">
                  <c:v>90.864355735383597</c:v>
                </c:pt>
                <c:pt idx="29">
                  <c:v>131.76684914421523</c:v>
                </c:pt>
                <c:pt idx="30">
                  <c:v>151.95539007157981</c:v>
                </c:pt>
                <c:pt idx="31">
                  <c:v>231.65873067282953</c:v>
                </c:pt>
                <c:pt idx="32">
                  <c:v>136.01790626377863</c:v>
                </c:pt>
                <c:pt idx="33">
                  <c:v>189.16408103944235</c:v>
                </c:pt>
                <c:pt idx="34">
                  <c:v>131.76684914421597</c:v>
                </c:pt>
                <c:pt idx="35">
                  <c:v>84.495730837162213</c:v>
                </c:pt>
                <c:pt idx="36">
                  <c:v>112.66097444954961</c:v>
                </c:pt>
                <c:pt idx="37">
                  <c:v>216.78799153548138</c:v>
                </c:pt>
                <c:pt idx="38">
                  <c:v>161.01475898930013</c:v>
                </c:pt>
                <c:pt idx="39">
                  <c:v>287.46380634350038</c:v>
                </c:pt>
                <c:pt idx="40">
                  <c:v>40.918414971077539</c:v>
                </c:pt>
                <c:pt idx="41">
                  <c:v>1.0667446704523205</c:v>
                </c:pt>
                <c:pt idx="42">
                  <c:v>111.05289666274818</c:v>
                </c:pt>
                <c:pt idx="43">
                  <c:v>272.05173408980386</c:v>
                </c:pt>
                <c:pt idx="44">
                  <c:v>90.864355735384322</c:v>
                </c:pt>
                <c:pt idx="45">
                  <c:v>97.232980633606445</c:v>
                </c:pt>
                <c:pt idx="46">
                  <c:v>149.31241073881787</c:v>
                </c:pt>
                <c:pt idx="47">
                  <c:v>61.106955898440667</c:v>
                </c:pt>
                <c:pt idx="48">
                  <c:v>109.44481887594746</c:v>
                </c:pt>
                <c:pt idx="49">
                  <c:v>142.92786427834986</c:v>
                </c:pt>
                <c:pt idx="50">
                  <c:v>156.22236875338837</c:v>
                </c:pt>
                <c:pt idx="51">
                  <c:v>243.87056891517057</c:v>
                </c:pt>
                <c:pt idx="52">
                  <c:v>290.10678567626309</c:v>
                </c:pt>
                <c:pt idx="53">
                  <c:v>100.95862619906661</c:v>
                </c:pt>
                <c:pt idx="54">
                  <c:v>208.26995573410872</c:v>
                </c:pt>
                <c:pt idx="55">
                  <c:v>248.1216260347332</c:v>
                </c:pt>
                <c:pt idx="56">
                  <c:v>231.11739755648043</c:v>
                </c:pt>
                <c:pt idx="57">
                  <c:v>257.14915182796318</c:v>
                </c:pt>
                <c:pt idx="58">
                  <c:v>250.7805269297418</c:v>
                </c:pt>
                <c:pt idx="59">
                  <c:v>215.70532530278317</c:v>
                </c:pt>
                <c:pt idx="60">
                  <c:v>375.08016338079148</c:v>
                </c:pt>
                <c:pt idx="61">
                  <c:v>421.82587013374206</c:v>
                </c:pt>
                <c:pt idx="62">
                  <c:v>470.1796546734933</c:v>
                </c:pt>
                <c:pt idx="63">
                  <c:v>541.89037102747432</c:v>
                </c:pt>
                <c:pt idx="64">
                  <c:v>508.96458030366654</c:v>
                </c:pt>
                <c:pt idx="65">
                  <c:v>404.29623010138567</c:v>
                </c:pt>
                <c:pt idx="66">
                  <c:v>563.11381350079932</c:v>
                </c:pt>
                <c:pt idx="67">
                  <c:v>550.39248526660106</c:v>
                </c:pt>
                <c:pt idx="68">
                  <c:v>570.03969307761656</c:v>
                </c:pt>
                <c:pt idx="69">
                  <c:v>806.45897086186676</c:v>
                </c:pt>
                <c:pt idx="70">
                  <c:v>829.29049112199289</c:v>
                </c:pt>
                <c:pt idx="71">
                  <c:v>914.34347663774975</c:v>
                </c:pt>
                <c:pt idx="72">
                  <c:v>999.31685434227813</c:v>
                </c:pt>
                <c:pt idx="73">
                  <c:v>1125.8136663832151</c:v>
                </c:pt>
                <c:pt idx="74">
                  <c:v>1296.9067742739517</c:v>
                </c:pt>
                <c:pt idx="75">
                  <c:v>1383.5200728897723</c:v>
                </c:pt>
                <c:pt idx="76">
                  <c:v>1486.5962668674974</c:v>
                </c:pt>
                <c:pt idx="77">
                  <c:v>1570.0570961586984</c:v>
                </c:pt>
                <c:pt idx="78">
                  <c:v>1743.8727911934257</c:v>
                </c:pt>
                <c:pt idx="79">
                  <c:v>1830.5020113714922</c:v>
                </c:pt>
                <c:pt idx="80">
                  <c:v>1917.7521724771352</c:v>
                </c:pt>
                <c:pt idx="81">
                  <c:v>2073.5765021743846</c:v>
                </c:pt>
                <c:pt idx="82">
                  <c:v>2380.8626535136018</c:v>
                </c:pt>
                <c:pt idx="83">
                  <c:v>2354.4328601859806</c:v>
                </c:pt>
                <c:pt idx="84">
                  <c:v>2501.8506050175765</c:v>
                </c:pt>
                <c:pt idx="85">
                  <c:v>2613.7951091660761</c:v>
                </c:pt>
                <c:pt idx="86">
                  <c:v>2754.9238369106779</c:v>
                </c:pt>
                <c:pt idx="87">
                  <c:v>2755.2263465933438</c:v>
                </c:pt>
                <c:pt idx="88">
                  <c:v>2925.6029841830314</c:v>
                </c:pt>
                <c:pt idx="89">
                  <c:v>2804.6946404902842</c:v>
                </c:pt>
                <c:pt idx="90">
                  <c:v>3139.4454867030836</c:v>
                </c:pt>
                <c:pt idx="91">
                  <c:v>3142.3591325940201</c:v>
                </c:pt>
                <c:pt idx="92">
                  <c:v>3123.3328657105826</c:v>
                </c:pt>
                <c:pt idx="93">
                  <c:v>3213.8947117633006</c:v>
                </c:pt>
                <c:pt idx="94">
                  <c:v>2988.3976256795013</c:v>
                </c:pt>
                <c:pt idx="95">
                  <c:v>3271.896963023858</c:v>
                </c:pt>
                <c:pt idx="96">
                  <c:v>3158.5513613977505</c:v>
                </c:pt>
                <c:pt idx="97">
                  <c:v>3337.2072113551267</c:v>
                </c:pt>
                <c:pt idx="98">
                  <c:v>3192.3528380450643</c:v>
                </c:pt>
                <c:pt idx="99">
                  <c:v>3361.8537897112465</c:v>
                </c:pt>
                <c:pt idx="100">
                  <c:v>3006.7551869486269</c:v>
                </c:pt>
                <c:pt idx="101">
                  <c:v>3189.4073490296369</c:v>
                </c:pt>
                <c:pt idx="102">
                  <c:v>3109.19451843653</c:v>
                </c:pt>
                <c:pt idx="103">
                  <c:v>2944.1197610746112</c:v>
                </c:pt>
                <c:pt idx="104">
                  <c:v>2973.0014749880484</c:v>
                </c:pt>
                <c:pt idx="105">
                  <c:v>2857.713442767983</c:v>
                </c:pt>
                <c:pt idx="106">
                  <c:v>2919.7279277144212</c:v>
                </c:pt>
                <c:pt idx="107">
                  <c:v>2824.8035736064198</c:v>
                </c:pt>
                <c:pt idx="108">
                  <c:v>2726.2968679931696</c:v>
                </c:pt>
                <c:pt idx="109">
                  <c:v>2617.2341666111156</c:v>
                </c:pt>
                <c:pt idx="110">
                  <c:v>2681.3662193362129</c:v>
                </c:pt>
                <c:pt idx="111">
                  <c:v>2516.5302854079782</c:v>
                </c:pt>
                <c:pt idx="112">
                  <c:v>2529.2038489554407</c:v>
                </c:pt>
                <c:pt idx="113">
                  <c:v>2496.2143719826504</c:v>
                </c:pt>
                <c:pt idx="114">
                  <c:v>2313.4348374036758</c:v>
                </c:pt>
                <c:pt idx="115">
                  <c:v>2191.7017567866087</c:v>
                </c:pt>
                <c:pt idx="116">
                  <c:v>2344.6251778427177</c:v>
                </c:pt>
                <c:pt idx="117">
                  <c:v>2117.8304844359059</c:v>
                </c:pt>
                <c:pt idx="118">
                  <c:v>1982.845887561863</c:v>
                </c:pt>
                <c:pt idx="119">
                  <c:v>2033.8044396849875</c:v>
                </c:pt>
                <c:pt idx="120">
                  <c:v>1894.6038131283224</c:v>
                </c:pt>
                <c:pt idx="121">
                  <c:v>2013.5792791644587</c:v>
                </c:pt>
                <c:pt idx="122">
                  <c:v>1871.1800107526615</c:v>
                </c:pt>
                <c:pt idx="123">
                  <c:v>1901.9293239175022</c:v>
                </c:pt>
                <c:pt idx="124">
                  <c:v>1704.8729244729382</c:v>
                </c:pt>
                <c:pt idx="125">
                  <c:v>1705.9444456120641</c:v>
                </c:pt>
                <c:pt idx="126">
                  <c:v>1710.6508594118498</c:v>
                </c:pt>
                <c:pt idx="127">
                  <c:v>1602.8395928222969</c:v>
                </c:pt>
                <c:pt idx="128">
                  <c:v>1568.8247672408925</c:v>
                </c:pt>
                <c:pt idx="129">
                  <c:v>1442.3932336051625</c:v>
                </c:pt>
                <c:pt idx="130">
                  <c:v>1459.3465130842301</c:v>
                </c:pt>
                <c:pt idx="131">
                  <c:v>1428.0049178038544</c:v>
                </c:pt>
                <c:pt idx="132">
                  <c:v>1451.3729947116562</c:v>
                </c:pt>
                <c:pt idx="133">
                  <c:v>1477.3776823273215</c:v>
                </c:pt>
                <c:pt idx="134">
                  <c:v>1401.4334225722471</c:v>
                </c:pt>
                <c:pt idx="135">
                  <c:v>1364.2279159168336</c:v>
                </c:pt>
                <c:pt idx="136">
                  <c:v>1247.9145350881536</c:v>
                </c:pt>
                <c:pt idx="137">
                  <c:v>1260.6501927283737</c:v>
                </c:pt>
                <c:pt idx="138">
                  <c:v>1218.1682803447829</c:v>
                </c:pt>
                <c:pt idx="139">
                  <c:v>1127.350097139911</c:v>
                </c:pt>
                <c:pt idx="140">
                  <c:v>1263.818583615239</c:v>
                </c:pt>
                <c:pt idx="141">
                  <c:v>1132.6280950243126</c:v>
                </c:pt>
                <c:pt idx="142">
                  <c:v>1048.7262384589098</c:v>
                </c:pt>
                <c:pt idx="143">
                  <c:v>1037.5684076372247</c:v>
                </c:pt>
                <c:pt idx="144">
                  <c:v>1008.8873054080813</c:v>
                </c:pt>
                <c:pt idx="145">
                  <c:v>1079.5249084667121</c:v>
                </c:pt>
                <c:pt idx="146">
                  <c:v>1018.4418349116391</c:v>
                </c:pt>
                <c:pt idx="147">
                  <c:v>921.27890915191324</c:v>
                </c:pt>
                <c:pt idx="148">
                  <c:v>970.62779133201195</c:v>
                </c:pt>
                <c:pt idx="149">
                  <c:v>952.04255172277544</c:v>
                </c:pt>
                <c:pt idx="150">
                  <c:v>940.87994443241666</c:v>
                </c:pt>
                <c:pt idx="151">
                  <c:v>928.67288265874936</c:v>
                </c:pt>
                <c:pt idx="152">
                  <c:v>868.12636575135184</c:v>
                </c:pt>
                <c:pt idx="153">
                  <c:v>821.92995289587282</c:v>
                </c:pt>
                <c:pt idx="154">
                  <c:v>803.85579543471852</c:v>
                </c:pt>
                <c:pt idx="155">
                  <c:v>802.79541938916452</c:v>
                </c:pt>
                <c:pt idx="156">
                  <c:v>803.31923878704322</c:v>
                </c:pt>
                <c:pt idx="157">
                  <c:v>762.44062772158043</c:v>
                </c:pt>
                <c:pt idx="158">
                  <c:v>787.9326410329387</c:v>
                </c:pt>
                <c:pt idx="159">
                  <c:v>679.07214349140349</c:v>
                </c:pt>
                <c:pt idx="160">
                  <c:v>771.45063979633971</c:v>
                </c:pt>
                <c:pt idx="161">
                  <c:v>671.64632686007633</c:v>
                </c:pt>
                <c:pt idx="162">
                  <c:v>616.41761174269413</c:v>
                </c:pt>
                <c:pt idx="163">
                  <c:v>648.26869701492751</c:v>
                </c:pt>
                <c:pt idx="164">
                  <c:v>651.98160533059115</c:v>
                </c:pt>
                <c:pt idx="165">
                  <c:v>657.28507771458544</c:v>
                </c:pt>
                <c:pt idx="166">
                  <c:v>573.39277408653004</c:v>
                </c:pt>
                <c:pt idx="167">
                  <c:v>598.33867781286619</c:v>
                </c:pt>
                <c:pt idx="168">
                  <c:v>515.51311885526297</c:v>
                </c:pt>
                <c:pt idx="169">
                  <c:v>534.09995062072426</c:v>
                </c:pt>
                <c:pt idx="170">
                  <c:v>482.06350873357587</c:v>
                </c:pt>
                <c:pt idx="171">
                  <c:v>453.92055530833233</c:v>
                </c:pt>
                <c:pt idx="172">
                  <c:v>441.71030922221593</c:v>
                </c:pt>
                <c:pt idx="173">
                  <c:v>450.2028705239951</c:v>
                </c:pt>
                <c:pt idx="174">
                  <c:v>454.97774704143717</c:v>
                </c:pt>
                <c:pt idx="175">
                  <c:v>447.55193041011034</c:v>
                </c:pt>
                <c:pt idx="176">
                  <c:v>443.29450466564879</c:v>
                </c:pt>
                <c:pt idx="177">
                  <c:v>364.19140696105626</c:v>
                </c:pt>
                <c:pt idx="178">
                  <c:v>328.61945259203679</c:v>
                </c:pt>
                <c:pt idx="179">
                  <c:v>295.70799127424948</c:v>
                </c:pt>
                <c:pt idx="180">
                  <c:v>388.07693464183842</c:v>
                </c:pt>
                <c:pt idx="181">
                  <c:v>355.16228901160196</c:v>
                </c:pt>
                <c:pt idx="182">
                  <c:v>344.01241897103966</c:v>
                </c:pt>
                <c:pt idx="183">
                  <c:v>366.83916276249221</c:v>
                </c:pt>
                <c:pt idx="184">
                  <c:v>307.38008855646592</c:v>
                </c:pt>
                <c:pt idx="185">
                  <c:v>320.12211482158398</c:v>
                </c:pt>
                <c:pt idx="186">
                  <c:v>290.39018948423393</c:v>
                </c:pt>
                <c:pt idx="187">
                  <c:v>262.78220055044102</c:v>
                </c:pt>
                <c:pt idx="188">
                  <c:v>299.94471898779165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525-4564-A56D-8C66946D7E32}"/>
            </c:ext>
          </c:extLst>
        </c:ser>
        <c:ser>
          <c:idx val="6"/>
          <c:order val="5"/>
          <c:tx>
            <c:strRef>
              <c:f>'Exc 504'!$M$4</c:f>
              <c:strCache>
                <c:ptCount val="1"/>
                <c:pt idx="0">
                  <c:v>unmixed SE</c:v>
                </c:pt>
              </c:strCache>
            </c:strRef>
          </c:tx>
          <c:spPr>
            <a:ln w="12700">
              <a:solidFill>
                <a:srgbClr val="006411"/>
              </a:solidFill>
              <a:prstDash val="solid"/>
            </a:ln>
          </c:spPr>
          <c:marker>
            <c:symbol val="circle"/>
            <c:size val="2"/>
            <c:spPr>
              <a:noFill/>
              <a:ln>
                <a:solidFill>
                  <a:srgbClr val="006411"/>
                </a:solidFill>
                <a:prstDash val="solid"/>
              </a:ln>
            </c:spPr>
          </c:marker>
          <c:xVal>
            <c:numRef>
              <c:f>'Exc 504'!$B$7:$B$195</c:f>
              <c:numCache>
                <c:formatCode>General</c:formatCode>
                <c:ptCount val="189"/>
                <c:pt idx="0">
                  <c:v>512</c:v>
                </c:pt>
                <c:pt idx="1">
                  <c:v>513</c:v>
                </c:pt>
                <c:pt idx="2">
                  <c:v>514</c:v>
                </c:pt>
                <c:pt idx="3">
                  <c:v>515</c:v>
                </c:pt>
                <c:pt idx="4">
                  <c:v>516</c:v>
                </c:pt>
                <c:pt idx="5">
                  <c:v>517</c:v>
                </c:pt>
                <c:pt idx="6">
                  <c:v>518</c:v>
                </c:pt>
                <c:pt idx="7">
                  <c:v>519</c:v>
                </c:pt>
                <c:pt idx="8">
                  <c:v>520</c:v>
                </c:pt>
                <c:pt idx="9">
                  <c:v>521</c:v>
                </c:pt>
                <c:pt idx="10">
                  <c:v>522</c:v>
                </c:pt>
                <c:pt idx="11">
                  <c:v>523</c:v>
                </c:pt>
                <c:pt idx="12">
                  <c:v>524</c:v>
                </c:pt>
                <c:pt idx="13">
                  <c:v>525</c:v>
                </c:pt>
                <c:pt idx="14">
                  <c:v>526</c:v>
                </c:pt>
                <c:pt idx="15">
                  <c:v>527</c:v>
                </c:pt>
                <c:pt idx="16">
                  <c:v>528</c:v>
                </c:pt>
                <c:pt idx="17">
                  <c:v>529</c:v>
                </c:pt>
                <c:pt idx="18">
                  <c:v>530</c:v>
                </c:pt>
                <c:pt idx="19">
                  <c:v>531</c:v>
                </c:pt>
                <c:pt idx="20">
                  <c:v>532</c:v>
                </c:pt>
                <c:pt idx="21">
                  <c:v>533</c:v>
                </c:pt>
                <c:pt idx="22">
                  <c:v>534</c:v>
                </c:pt>
                <c:pt idx="23">
                  <c:v>535</c:v>
                </c:pt>
                <c:pt idx="24">
                  <c:v>536</c:v>
                </c:pt>
                <c:pt idx="25">
                  <c:v>537</c:v>
                </c:pt>
                <c:pt idx="26">
                  <c:v>538</c:v>
                </c:pt>
                <c:pt idx="27">
                  <c:v>539</c:v>
                </c:pt>
                <c:pt idx="28">
                  <c:v>540</c:v>
                </c:pt>
                <c:pt idx="29">
                  <c:v>541</c:v>
                </c:pt>
                <c:pt idx="30">
                  <c:v>542</c:v>
                </c:pt>
                <c:pt idx="31">
                  <c:v>543</c:v>
                </c:pt>
                <c:pt idx="32">
                  <c:v>544</c:v>
                </c:pt>
                <c:pt idx="33">
                  <c:v>545</c:v>
                </c:pt>
                <c:pt idx="34">
                  <c:v>546</c:v>
                </c:pt>
                <c:pt idx="35">
                  <c:v>547</c:v>
                </c:pt>
                <c:pt idx="36">
                  <c:v>548</c:v>
                </c:pt>
                <c:pt idx="37">
                  <c:v>549</c:v>
                </c:pt>
                <c:pt idx="38" formatCode="0">
                  <c:v>550</c:v>
                </c:pt>
                <c:pt idx="39" formatCode="0">
                  <c:v>551</c:v>
                </c:pt>
                <c:pt idx="40" formatCode="0">
                  <c:v>552</c:v>
                </c:pt>
                <c:pt idx="41" formatCode="0">
                  <c:v>553</c:v>
                </c:pt>
                <c:pt idx="42" formatCode="0">
                  <c:v>554</c:v>
                </c:pt>
                <c:pt idx="43" formatCode="0">
                  <c:v>555</c:v>
                </c:pt>
                <c:pt idx="44" formatCode="0">
                  <c:v>556</c:v>
                </c:pt>
                <c:pt idx="45" formatCode="0">
                  <c:v>557</c:v>
                </c:pt>
                <c:pt idx="46" formatCode="0">
                  <c:v>558</c:v>
                </c:pt>
                <c:pt idx="47" formatCode="0">
                  <c:v>559</c:v>
                </c:pt>
                <c:pt idx="48" formatCode="0">
                  <c:v>560</c:v>
                </c:pt>
                <c:pt idx="49" formatCode="0">
                  <c:v>561</c:v>
                </c:pt>
                <c:pt idx="50" formatCode="0">
                  <c:v>562</c:v>
                </c:pt>
                <c:pt idx="51" formatCode="0">
                  <c:v>563</c:v>
                </c:pt>
                <c:pt idx="52" formatCode="0">
                  <c:v>564</c:v>
                </c:pt>
                <c:pt idx="53" formatCode="0">
                  <c:v>565</c:v>
                </c:pt>
                <c:pt idx="54" formatCode="0">
                  <c:v>566</c:v>
                </c:pt>
                <c:pt idx="55" formatCode="0">
                  <c:v>567</c:v>
                </c:pt>
                <c:pt idx="56" formatCode="0">
                  <c:v>568</c:v>
                </c:pt>
                <c:pt idx="57" formatCode="0">
                  <c:v>569</c:v>
                </c:pt>
                <c:pt idx="58" formatCode="0">
                  <c:v>570</c:v>
                </c:pt>
                <c:pt idx="59" formatCode="0">
                  <c:v>571</c:v>
                </c:pt>
                <c:pt idx="60" formatCode="0">
                  <c:v>572</c:v>
                </c:pt>
                <c:pt idx="61" formatCode="0">
                  <c:v>573</c:v>
                </c:pt>
                <c:pt idx="62" formatCode="0">
                  <c:v>574</c:v>
                </c:pt>
                <c:pt idx="63" formatCode="0">
                  <c:v>575</c:v>
                </c:pt>
                <c:pt idx="64" formatCode="0">
                  <c:v>576</c:v>
                </c:pt>
                <c:pt idx="65" formatCode="0">
                  <c:v>577</c:v>
                </c:pt>
                <c:pt idx="66" formatCode="0">
                  <c:v>578</c:v>
                </c:pt>
                <c:pt idx="67" formatCode="0">
                  <c:v>579</c:v>
                </c:pt>
                <c:pt idx="68" formatCode="0">
                  <c:v>580</c:v>
                </c:pt>
                <c:pt idx="69" formatCode="0">
                  <c:v>581</c:v>
                </c:pt>
                <c:pt idx="70" formatCode="0">
                  <c:v>582</c:v>
                </c:pt>
                <c:pt idx="71" formatCode="0">
                  <c:v>583</c:v>
                </c:pt>
                <c:pt idx="72" formatCode="0">
                  <c:v>584</c:v>
                </c:pt>
                <c:pt idx="73" formatCode="0">
                  <c:v>585</c:v>
                </c:pt>
                <c:pt idx="74" formatCode="0">
                  <c:v>586</c:v>
                </c:pt>
                <c:pt idx="75" formatCode="0">
                  <c:v>587</c:v>
                </c:pt>
                <c:pt idx="76" formatCode="0">
                  <c:v>588</c:v>
                </c:pt>
                <c:pt idx="77" formatCode="0">
                  <c:v>589</c:v>
                </c:pt>
                <c:pt idx="78" formatCode="0">
                  <c:v>590</c:v>
                </c:pt>
                <c:pt idx="79" formatCode="0">
                  <c:v>591</c:v>
                </c:pt>
                <c:pt idx="80" formatCode="0">
                  <c:v>592</c:v>
                </c:pt>
                <c:pt idx="81" formatCode="0">
                  <c:v>593</c:v>
                </c:pt>
                <c:pt idx="82" formatCode="0">
                  <c:v>594</c:v>
                </c:pt>
                <c:pt idx="83" formatCode="0">
                  <c:v>595</c:v>
                </c:pt>
                <c:pt idx="84" formatCode="0">
                  <c:v>596</c:v>
                </c:pt>
                <c:pt idx="85" formatCode="0">
                  <c:v>597</c:v>
                </c:pt>
                <c:pt idx="86" formatCode="0">
                  <c:v>598</c:v>
                </c:pt>
                <c:pt idx="87" formatCode="0">
                  <c:v>599</c:v>
                </c:pt>
                <c:pt idx="88" formatCode="0">
                  <c:v>600</c:v>
                </c:pt>
                <c:pt idx="89" formatCode="0">
                  <c:v>601</c:v>
                </c:pt>
                <c:pt idx="90" formatCode="0">
                  <c:v>602</c:v>
                </c:pt>
                <c:pt idx="91" formatCode="0">
                  <c:v>603</c:v>
                </c:pt>
                <c:pt idx="92" formatCode="0">
                  <c:v>604</c:v>
                </c:pt>
                <c:pt idx="93" formatCode="0">
                  <c:v>605</c:v>
                </c:pt>
                <c:pt idx="94" formatCode="0">
                  <c:v>606</c:v>
                </c:pt>
                <c:pt idx="95" formatCode="0">
                  <c:v>607</c:v>
                </c:pt>
                <c:pt idx="96" formatCode="0">
                  <c:v>608</c:v>
                </c:pt>
                <c:pt idx="97" formatCode="0">
                  <c:v>609</c:v>
                </c:pt>
                <c:pt idx="98" formatCode="0">
                  <c:v>610</c:v>
                </c:pt>
                <c:pt idx="99" formatCode="0">
                  <c:v>611</c:v>
                </c:pt>
                <c:pt idx="100" formatCode="0">
                  <c:v>612</c:v>
                </c:pt>
                <c:pt idx="101" formatCode="0">
                  <c:v>613</c:v>
                </c:pt>
                <c:pt idx="102" formatCode="0">
                  <c:v>614</c:v>
                </c:pt>
                <c:pt idx="103" formatCode="0">
                  <c:v>615</c:v>
                </c:pt>
                <c:pt idx="104" formatCode="0">
                  <c:v>616</c:v>
                </c:pt>
                <c:pt idx="105" formatCode="0">
                  <c:v>617</c:v>
                </c:pt>
                <c:pt idx="106" formatCode="0">
                  <c:v>618</c:v>
                </c:pt>
                <c:pt idx="107" formatCode="0">
                  <c:v>619</c:v>
                </c:pt>
                <c:pt idx="108" formatCode="0">
                  <c:v>620</c:v>
                </c:pt>
                <c:pt idx="109" formatCode="0">
                  <c:v>621</c:v>
                </c:pt>
                <c:pt idx="110" formatCode="0">
                  <c:v>622</c:v>
                </c:pt>
                <c:pt idx="111" formatCode="0">
                  <c:v>623</c:v>
                </c:pt>
                <c:pt idx="112" formatCode="0">
                  <c:v>624</c:v>
                </c:pt>
                <c:pt idx="113" formatCode="0">
                  <c:v>625</c:v>
                </c:pt>
                <c:pt idx="114" formatCode="0">
                  <c:v>626</c:v>
                </c:pt>
                <c:pt idx="115" formatCode="0">
                  <c:v>627</c:v>
                </c:pt>
                <c:pt idx="116" formatCode="0">
                  <c:v>628</c:v>
                </c:pt>
                <c:pt idx="117" formatCode="0">
                  <c:v>629</c:v>
                </c:pt>
                <c:pt idx="118" formatCode="0">
                  <c:v>630</c:v>
                </c:pt>
                <c:pt idx="119" formatCode="0">
                  <c:v>631</c:v>
                </c:pt>
                <c:pt idx="120" formatCode="0">
                  <c:v>632</c:v>
                </c:pt>
                <c:pt idx="121" formatCode="0">
                  <c:v>633</c:v>
                </c:pt>
                <c:pt idx="122" formatCode="0">
                  <c:v>634</c:v>
                </c:pt>
                <c:pt idx="123" formatCode="0">
                  <c:v>635</c:v>
                </c:pt>
                <c:pt idx="124" formatCode="0">
                  <c:v>636</c:v>
                </c:pt>
                <c:pt idx="125" formatCode="0">
                  <c:v>637</c:v>
                </c:pt>
                <c:pt idx="126" formatCode="0">
                  <c:v>638</c:v>
                </c:pt>
                <c:pt idx="127" formatCode="0">
                  <c:v>639</c:v>
                </c:pt>
                <c:pt idx="128" formatCode="0">
                  <c:v>640</c:v>
                </c:pt>
                <c:pt idx="129" formatCode="0">
                  <c:v>641</c:v>
                </c:pt>
                <c:pt idx="130" formatCode="0">
                  <c:v>642</c:v>
                </c:pt>
                <c:pt idx="131" formatCode="0">
                  <c:v>643</c:v>
                </c:pt>
                <c:pt idx="132" formatCode="0">
                  <c:v>644</c:v>
                </c:pt>
                <c:pt idx="133" formatCode="0">
                  <c:v>645</c:v>
                </c:pt>
                <c:pt idx="134" formatCode="0">
                  <c:v>646</c:v>
                </c:pt>
                <c:pt idx="135" formatCode="0">
                  <c:v>647</c:v>
                </c:pt>
                <c:pt idx="136" formatCode="0">
                  <c:v>648</c:v>
                </c:pt>
                <c:pt idx="137" formatCode="0">
                  <c:v>649</c:v>
                </c:pt>
                <c:pt idx="138" formatCode="0">
                  <c:v>650</c:v>
                </c:pt>
                <c:pt idx="139" formatCode="0">
                  <c:v>651</c:v>
                </c:pt>
                <c:pt idx="140" formatCode="0">
                  <c:v>652</c:v>
                </c:pt>
                <c:pt idx="141" formatCode="0">
                  <c:v>653</c:v>
                </c:pt>
                <c:pt idx="142" formatCode="0">
                  <c:v>654</c:v>
                </c:pt>
                <c:pt idx="143" formatCode="0">
                  <c:v>655</c:v>
                </c:pt>
                <c:pt idx="144" formatCode="0">
                  <c:v>656</c:v>
                </c:pt>
                <c:pt idx="145" formatCode="0">
                  <c:v>657</c:v>
                </c:pt>
                <c:pt idx="146" formatCode="0">
                  <c:v>658</c:v>
                </c:pt>
                <c:pt idx="147" formatCode="0">
                  <c:v>659</c:v>
                </c:pt>
                <c:pt idx="148" formatCode="0">
                  <c:v>660</c:v>
                </c:pt>
                <c:pt idx="149" formatCode="0">
                  <c:v>661</c:v>
                </c:pt>
                <c:pt idx="150" formatCode="0">
                  <c:v>662</c:v>
                </c:pt>
                <c:pt idx="151" formatCode="0">
                  <c:v>663</c:v>
                </c:pt>
                <c:pt idx="152" formatCode="0">
                  <c:v>664</c:v>
                </c:pt>
                <c:pt idx="153" formatCode="0">
                  <c:v>665</c:v>
                </c:pt>
                <c:pt idx="154" formatCode="0">
                  <c:v>666</c:v>
                </c:pt>
                <c:pt idx="155" formatCode="0">
                  <c:v>667</c:v>
                </c:pt>
                <c:pt idx="156" formatCode="0">
                  <c:v>668</c:v>
                </c:pt>
                <c:pt idx="157" formatCode="0">
                  <c:v>669</c:v>
                </c:pt>
                <c:pt idx="158" formatCode="0">
                  <c:v>670</c:v>
                </c:pt>
                <c:pt idx="159" formatCode="0">
                  <c:v>671</c:v>
                </c:pt>
                <c:pt idx="160" formatCode="0">
                  <c:v>672</c:v>
                </c:pt>
                <c:pt idx="161" formatCode="0">
                  <c:v>673</c:v>
                </c:pt>
                <c:pt idx="162" formatCode="0">
                  <c:v>674</c:v>
                </c:pt>
                <c:pt idx="163" formatCode="0">
                  <c:v>675</c:v>
                </c:pt>
                <c:pt idx="164" formatCode="0">
                  <c:v>676</c:v>
                </c:pt>
                <c:pt idx="165" formatCode="0">
                  <c:v>677</c:v>
                </c:pt>
                <c:pt idx="166" formatCode="0">
                  <c:v>678</c:v>
                </c:pt>
                <c:pt idx="167" formatCode="0">
                  <c:v>679</c:v>
                </c:pt>
                <c:pt idx="168" formatCode="0">
                  <c:v>680</c:v>
                </c:pt>
                <c:pt idx="169" formatCode="0">
                  <c:v>681</c:v>
                </c:pt>
                <c:pt idx="170" formatCode="0">
                  <c:v>682</c:v>
                </c:pt>
                <c:pt idx="171" formatCode="0">
                  <c:v>683</c:v>
                </c:pt>
                <c:pt idx="172" formatCode="0">
                  <c:v>684</c:v>
                </c:pt>
                <c:pt idx="173" formatCode="0">
                  <c:v>685</c:v>
                </c:pt>
                <c:pt idx="174" formatCode="0">
                  <c:v>686</c:v>
                </c:pt>
                <c:pt idx="175" formatCode="0">
                  <c:v>687</c:v>
                </c:pt>
                <c:pt idx="176" formatCode="0">
                  <c:v>688</c:v>
                </c:pt>
                <c:pt idx="177" formatCode="0">
                  <c:v>689</c:v>
                </c:pt>
                <c:pt idx="178" formatCode="0">
                  <c:v>690</c:v>
                </c:pt>
                <c:pt idx="179" formatCode="0">
                  <c:v>691</c:v>
                </c:pt>
                <c:pt idx="180" formatCode="0">
                  <c:v>692</c:v>
                </c:pt>
                <c:pt idx="181" formatCode="0">
                  <c:v>693</c:v>
                </c:pt>
                <c:pt idx="182" formatCode="0">
                  <c:v>694</c:v>
                </c:pt>
                <c:pt idx="183" formatCode="0">
                  <c:v>695</c:v>
                </c:pt>
                <c:pt idx="184" formatCode="0">
                  <c:v>696</c:v>
                </c:pt>
                <c:pt idx="185" formatCode="0">
                  <c:v>697</c:v>
                </c:pt>
                <c:pt idx="186" formatCode="0">
                  <c:v>698</c:v>
                </c:pt>
                <c:pt idx="187" formatCode="0">
                  <c:v>699</c:v>
                </c:pt>
                <c:pt idx="188" formatCode="0">
                  <c:v>700</c:v>
                </c:pt>
              </c:numCache>
            </c:numRef>
          </c:xVal>
          <c:yVal>
            <c:numRef>
              <c:f>'Exc 504'!$M$7:$M$195</c:f>
              <c:numCache>
                <c:formatCode>0</c:formatCode>
                <c:ptCount val="189"/>
                <c:pt idx="0">
                  <c:v>10.648245589067148</c:v>
                </c:pt>
                <c:pt idx="1">
                  <c:v>-14.650069845127025</c:v>
                </c:pt>
                <c:pt idx="2">
                  <c:v>50.27728329683228</c:v>
                </c:pt>
                <c:pt idx="3">
                  <c:v>80.236077353420001</c:v>
                </c:pt>
                <c:pt idx="4">
                  <c:v>5.329112600339017</c:v>
                </c:pt>
                <c:pt idx="5">
                  <c:v>-10.987552383845212</c:v>
                </c:pt>
                <c:pt idx="6">
                  <c:v>1.6665951390572042</c:v>
                </c:pt>
                <c:pt idx="7">
                  <c:v>48.600708546163737</c:v>
                </c:pt>
                <c:pt idx="8">
                  <c:v>60.266874519565079</c:v>
                </c:pt>
                <c:pt idx="9">
                  <c:v>39.948385279320973</c:v>
                </c:pt>
                <c:pt idx="10">
                  <c:v>119.85513544957414</c:v>
                </c:pt>
                <c:pt idx="11">
                  <c:v>45.946131857605231</c:v>
                </c:pt>
                <c:pt idx="12">
                  <c:v>32.294023173590396</c:v>
                </c:pt>
                <c:pt idx="13">
                  <c:v>58.270952197340804</c:v>
                </c:pt>
                <c:pt idx="14">
                  <c:v>45.946131857605231</c:v>
                </c:pt>
                <c:pt idx="15">
                  <c:v>49.608649318886698</c:v>
                </c:pt>
                <c:pt idx="16">
                  <c:v>28.302178529141859</c:v>
                </c:pt>
                <c:pt idx="17">
                  <c:v>99.227278249385193</c:v>
                </c:pt>
                <c:pt idx="18">
                  <c:v>77.581500664861949</c:v>
                </c:pt>
                <c:pt idx="19">
                  <c:v>86.243803543315607</c:v>
                </c:pt>
                <c:pt idx="20">
                  <c:v>85.575169565370359</c:v>
                </c:pt>
                <c:pt idx="21">
                  <c:v>-14.650069845126797</c:v>
                </c:pt>
                <c:pt idx="22">
                  <c:v>113.21869372817787</c:v>
                </c:pt>
                <c:pt idx="23">
                  <c:v>81.583324920921598</c:v>
                </c:pt>
                <c:pt idx="24">
                  <c:v>117.54984516740491</c:v>
                </c:pt>
                <c:pt idx="25">
                  <c:v>57.60231821939545</c:v>
                </c:pt>
                <c:pt idx="26">
                  <c:v>147.18929165243725</c:v>
                </c:pt>
                <c:pt idx="27">
                  <c:v>156.84955569200332</c:v>
                </c:pt>
                <c:pt idx="28">
                  <c:v>56.953643464672439</c:v>
                </c:pt>
                <c:pt idx="29">
                  <c:v>82.591265693644672</c:v>
                </c:pt>
                <c:pt idx="30">
                  <c:v>95.245413216547547</c:v>
                </c:pt>
                <c:pt idx="31">
                  <c:v>145.20334894182375</c:v>
                </c:pt>
                <c:pt idx="32">
                  <c:v>85.255821993814294</c:v>
                </c:pt>
                <c:pt idx="33">
                  <c:v>118.56776555173933</c:v>
                </c:pt>
                <c:pt idx="34">
                  <c:v>82.591265693645127</c:v>
                </c:pt>
                <c:pt idx="35">
                  <c:v>52.961798820224132</c:v>
                </c:pt>
                <c:pt idx="36">
                  <c:v>70.615731760298843</c:v>
                </c:pt>
                <c:pt idx="37">
                  <c:v>135.88239169703621</c:v>
                </c:pt>
                <c:pt idx="38">
                  <c:v>100.9238122232755</c:v>
                </c:pt>
                <c:pt idx="39">
                  <c:v>180.18188763880579</c:v>
                </c:pt>
                <c:pt idx="40">
                  <c:v>25.647601840583576</c:v>
                </c:pt>
                <c:pt idx="41">
                  <c:v>0.66863397794524049</c:v>
                </c:pt>
                <c:pt idx="42">
                  <c:v>69.607790987575314</c:v>
                </c:pt>
                <c:pt idx="43">
                  <c:v>170.5216235992404</c:v>
                </c:pt>
                <c:pt idx="44">
                  <c:v>56.953643464672894</c:v>
                </c:pt>
                <c:pt idx="45">
                  <c:v>60.945488109121655</c:v>
                </c:pt>
                <c:pt idx="46">
                  <c:v>93.588797689101455</c:v>
                </c:pt>
                <c:pt idx="47">
                  <c:v>38.301749363485541</c:v>
                </c:pt>
                <c:pt idx="48">
                  <c:v>68.599850214852225</c:v>
                </c:pt>
                <c:pt idx="49">
                  <c:v>89.586973433041351</c:v>
                </c:pt>
                <c:pt idx="50">
                  <c:v>97.919949128328057</c:v>
                </c:pt>
                <c:pt idx="51">
                  <c:v>152.85771104755435</c:v>
                </c:pt>
                <c:pt idx="52">
                  <c:v>181.83850316625231</c:v>
                </c:pt>
                <c:pt idx="53">
                  <c:v>63.280717226124324</c:v>
                </c:pt>
                <c:pt idx="54">
                  <c:v>130.54329948508561</c:v>
                </c:pt>
                <c:pt idx="55">
                  <c:v>155.5222673477235</c:v>
                </c:pt>
                <c:pt idx="56">
                  <c:v>144.86404214704547</c:v>
                </c:pt>
                <c:pt idx="57">
                  <c:v>161.1807071312297</c:v>
                </c:pt>
                <c:pt idx="58">
                  <c:v>157.1888624867814</c:v>
                </c:pt>
                <c:pt idx="59">
                  <c:v>135.20377810747962</c:v>
                </c:pt>
                <c:pt idx="60">
                  <c:v>235.09969033480982</c:v>
                </c:pt>
                <c:pt idx="61">
                  <c:v>264.39983002506386</c:v>
                </c:pt>
                <c:pt idx="62">
                  <c:v>294.70791048804102</c:v>
                </c:pt>
                <c:pt idx="63">
                  <c:v>339.65608118453406</c:v>
                </c:pt>
                <c:pt idx="64">
                  <c:v>319.01824437273433</c:v>
                </c:pt>
                <c:pt idx="65">
                  <c:v>253.41227764121868</c:v>
                </c:pt>
                <c:pt idx="66">
                  <c:v>352.95890346215947</c:v>
                </c:pt>
                <c:pt idx="67">
                  <c:v>344.98519378487327</c:v>
                </c:pt>
                <c:pt idx="68">
                  <c:v>357.30003451299785</c:v>
                </c:pt>
                <c:pt idx="69">
                  <c:v>505.48728732654689</c:v>
                </c:pt>
                <c:pt idx="70">
                  <c:v>519.79805037689562</c:v>
                </c:pt>
                <c:pt idx="71">
                  <c:v>573.10913560350912</c:v>
                </c:pt>
                <c:pt idx="72">
                  <c:v>626.37032277206663</c:v>
                </c:pt>
                <c:pt idx="73">
                  <c:v>705.65833702243026</c:v>
                </c:pt>
                <c:pt idx="74">
                  <c:v>812.89924339554591</c:v>
                </c:pt>
                <c:pt idx="75">
                  <c:v>867.18833056004905</c:v>
                </c:pt>
                <c:pt idx="76">
                  <c:v>931.79633613045235</c:v>
                </c:pt>
                <c:pt idx="77">
                  <c:v>984.10946019595337</c:v>
                </c:pt>
                <c:pt idx="78">
                  <c:v>1093.0568801545714</c:v>
                </c:pt>
                <c:pt idx="79">
                  <c:v>1147.3559469306858</c:v>
                </c:pt>
                <c:pt idx="80">
                  <c:v>1202.0442185596339</c:v>
                </c:pt>
                <c:pt idx="81">
                  <c:v>1299.7146773976838</c:v>
                </c:pt>
                <c:pt idx="82">
                  <c:v>1492.3211814923366</c:v>
                </c:pt>
                <c:pt idx="83">
                  <c:v>1475.7550262178745</c:v>
                </c:pt>
                <c:pt idx="84">
                  <c:v>1568.156250125252</c:v>
                </c:pt>
                <c:pt idx="85">
                  <c:v>1638.3228993630503</c:v>
                </c:pt>
                <c:pt idx="86">
                  <c:v>1726.7821766840348</c:v>
                </c:pt>
                <c:pt idx="87">
                  <c:v>1726.9717893046461</c:v>
                </c:pt>
                <c:pt idx="88">
                  <c:v>1833.7636131552622</c:v>
                </c:pt>
                <c:pt idx="89">
                  <c:v>1757.9784425804021</c:v>
                </c:pt>
                <c:pt idx="90">
                  <c:v>1967.7997767042398</c:v>
                </c:pt>
                <c:pt idx="91">
                  <c:v>1969.626045629075</c:v>
                </c:pt>
                <c:pt idx="92">
                  <c:v>1957.7004097537849</c:v>
                </c:pt>
                <c:pt idx="93">
                  <c:v>2014.4644405978461</c:v>
                </c:pt>
                <c:pt idx="94">
                  <c:v>1873.1232013495269</c:v>
                </c:pt>
                <c:pt idx="95">
                  <c:v>2050.8201656971628</c:v>
                </c:pt>
                <c:pt idx="96">
                  <c:v>1979.7753106375865</c:v>
                </c:pt>
                <c:pt idx="97">
                  <c:v>2091.7565325259857</c:v>
                </c:pt>
                <c:pt idx="98">
                  <c:v>2000.9620260879983</c:v>
                </c:pt>
                <c:pt idx="99">
                  <c:v>2107.2049713000024</c:v>
                </c:pt>
                <c:pt idx="100">
                  <c:v>1884.6296935371506</c:v>
                </c:pt>
                <c:pt idx="101">
                  <c:v>1999.1157979399409</c:v>
                </c:pt>
                <c:pt idx="102">
                  <c:v>1948.838514643109</c:v>
                </c:pt>
                <c:pt idx="103">
                  <c:v>1845.3699014589961</c:v>
                </c:pt>
                <c:pt idx="104">
                  <c:v>1863.4729169215714</c:v>
                </c:pt>
                <c:pt idx="105">
                  <c:v>1791.2105492454377</c:v>
                </c:pt>
                <c:pt idx="106">
                  <c:v>1830.0811364707579</c:v>
                </c:pt>
                <c:pt idx="107">
                  <c:v>1770.5826920452487</c:v>
                </c:pt>
                <c:pt idx="108">
                  <c:v>1708.8388350072375</c:v>
                </c:pt>
                <c:pt idx="109">
                  <c:v>1640.4784954710526</c:v>
                </c:pt>
                <c:pt idx="110">
                  <c:v>1680.6763710406517</c:v>
                </c:pt>
                <c:pt idx="111">
                  <c:v>1577.3574520307063</c:v>
                </c:pt>
                <c:pt idx="112">
                  <c:v>1585.3012228731595</c:v>
                </c:pt>
                <c:pt idx="113">
                  <c:v>1564.6234676149152</c:v>
                </c:pt>
                <c:pt idx="114">
                  <c:v>1450.0575263192356</c:v>
                </c:pt>
                <c:pt idx="115">
                  <c:v>1373.7554118629196</c:v>
                </c:pt>
                <c:pt idx="116">
                  <c:v>1469.607585465423</c:v>
                </c:pt>
                <c:pt idx="117">
                  <c:v>1327.4530078707971</c:v>
                </c:pt>
                <c:pt idx="118">
                  <c:v>1242.8448626705444</c:v>
                </c:pt>
                <c:pt idx="119">
                  <c:v>1274.7856075931013</c:v>
                </c:pt>
                <c:pt idx="120">
                  <c:v>1187.5348612382236</c:v>
                </c:pt>
                <c:pt idx="121">
                  <c:v>1262.1085069634933</c:v>
                </c:pt>
                <c:pt idx="122">
                  <c:v>1172.8528566359412</c:v>
                </c:pt>
                <c:pt idx="123">
                  <c:v>1192.1264805405008</c:v>
                </c:pt>
                <c:pt idx="124">
                  <c:v>1068.6118215131285</c:v>
                </c:pt>
                <c:pt idx="125">
                  <c:v>1069.283449374557</c:v>
                </c:pt>
                <c:pt idx="126">
                  <c:v>1072.2334225668042</c:v>
                </c:pt>
                <c:pt idx="127">
                  <c:v>1004.6574805032535</c:v>
                </c:pt>
                <c:pt idx="128">
                  <c:v>983.33703825725263</c:v>
                </c:pt>
                <c:pt idx="129">
                  <c:v>904.08994041449466</c:v>
                </c:pt>
                <c:pt idx="130">
                  <c:v>914.71623085801741</c:v>
                </c:pt>
                <c:pt idx="131">
                  <c:v>895.07136540152396</c:v>
                </c:pt>
                <c:pt idx="132">
                  <c:v>909.71844136316781</c:v>
                </c:pt>
                <c:pt idx="133">
                  <c:v>926.01814100761305</c:v>
                </c:pt>
                <c:pt idx="134">
                  <c:v>878.41639158372254</c:v>
                </c:pt>
                <c:pt idx="135">
                  <c:v>855.09603517085293</c:v>
                </c:pt>
                <c:pt idx="136">
                  <c:v>782.19098050696266</c:v>
                </c:pt>
                <c:pt idx="137">
                  <c:v>790.17367183469946</c:v>
                </c:pt>
                <c:pt idx="138">
                  <c:v>763.54607213390386</c:v>
                </c:pt>
                <c:pt idx="139">
                  <c:v>706.62136954290338</c:v>
                </c:pt>
                <c:pt idx="140">
                  <c:v>792.15961454531259</c:v>
                </c:pt>
                <c:pt idx="141">
                  <c:v>709.9296107919904</c:v>
                </c:pt>
                <c:pt idx="142">
                  <c:v>657.34005148486119</c:v>
                </c:pt>
                <c:pt idx="143">
                  <c:v>650.34633966778699</c:v>
                </c:pt>
                <c:pt idx="144">
                  <c:v>632.36906731151191</c:v>
                </c:pt>
                <c:pt idx="145">
                  <c:v>676.64461218541544</c:v>
                </c:pt>
                <c:pt idx="146">
                  <c:v>638.35783223934618</c:v>
                </c:pt>
                <c:pt idx="147">
                  <c:v>577.45625442131359</c:v>
                </c:pt>
                <c:pt idx="148">
                  <c:v>608.38806060998593</c:v>
                </c:pt>
                <c:pt idx="149">
                  <c:v>596.73885997632351</c:v>
                </c:pt>
                <c:pt idx="150">
                  <c:v>589.74215427576598</c:v>
                </c:pt>
                <c:pt idx="151">
                  <c:v>582.09078605351874</c:v>
                </c:pt>
                <c:pt idx="152">
                  <c:v>544.14031901874444</c:v>
                </c:pt>
                <c:pt idx="153">
                  <c:v>515.18447592907398</c:v>
                </c:pt>
                <c:pt idx="154">
                  <c:v>503.85562082812851</c:v>
                </c:pt>
                <c:pt idx="155">
                  <c:v>503.19097869482778</c:v>
                </c:pt>
                <c:pt idx="156">
                  <c:v>503.51930791683361</c:v>
                </c:pt>
                <c:pt idx="157">
                  <c:v>477.89665510527834</c:v>
                </c:pt>
                <c:pt idx="158">
                  <c:v>493.87501125584549</c:v>
                </c:pt>
                <c:pt idx="159">
                  <c:v>425.64141278712162</c:v>
                </c:pt>
                <c:pt idx="160">
                  <c:v>483.54411731601203</c:v>
                </c:pt>
                <c:pt idx="161">
                  <c:v>420.98692193169433</c:v>
                </c:pt>
                <c:pt idx="162">
                  <c:v>386.36964517503463</c:v>
                </c:pt>
                <c:pt idx="163">
                  <c:v>406.33385820308405</c:v>
                </c:pt>
                <c:pt idx="164">
                  <c:v>408.6611036307977</c:v>
                </c:pt>
                <c:pt idx="165">
                  <c:v>411.98531225846233</c:v>
                </c:pt>
                <c:pt idx="166">
                  <c:v>359.40174071829989</c:v>
                </c:pt>
                <c:pt idx="167">
                  <c:v>375.03779619060577</c:v>
                </c:pt>
                <c:pt idx="168">
                  <c:v>323.12285862838849</c:v>
                </c:pt>
                <c:pt idx="169">
                  <c:v>334.77305722321216</c:v>
                </c:pt>
                <c:pt idx="170">
                  <c:v>302.15669259458247</c:v>
                </c:pt>
                <c:pt idx="171">
                  <c:v>284.51673111076337</c:v>
                </c:pt>
                <c:pt idx="172">
                  <c:v>276.86336696619395</c:v>
                </c:pt>
                <c:pt idx="173">
                  <c:v>282.1864917995664</c:v>
                </c:pt>
                <c:pt idx="174">
                  <c:v>285.17937732174187</c:v>
                </c:pt>
                <c:pt idx="175">
                  <c:v>280.52488646631468</c:v>
                </c:pt>
                <c:pt idx="176">
                  <c:v>277.85633832150063</c:v>
                </c:pt>
                <c:pt idx="177">
                  <c:v>228.27463395396356</c:v>
                </c:pt>
                <c:pt idx="178">
                  <c:v>205.97818569239513</c:v>
                </c:pt>
                <c:pt idx="179">
                  <c:v>185.34933053104504</c:v>
                </c:pt>
                <c:pt idx="180">
                  <c:v>243.24604729296871</c:v>
                </c:pt>
                <c:pt idx="181">
                  <c:v>222.61519620929639</c:v>
                </c:pt>
                <c:pt idx="182">
                  <c:v>215.62647419802778</c:v>
                </c:pt>
                <c:pt idx="183">
                  <c:v>229.93424336489321</c:v>
                </c:pt>
                <c:pt idx="184">
                  <c:v>192.66538380315842</c:v>
                </c:pt>
                <c:pt idx="185">
                  <c:v>200.65206697553938</c:v>
                </c:pt>
                <c:pt idx="186">
                  <c:v>182.01614025293028</c:v>
                </c:pt>
                <c:pt idx="187">
                  <c:v>164.71149371924486</c:v>
                </c:pt>
                <c:pt idx="188">
                  <c:v>188.00490518076452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525-4564-A56D-8C66946D7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94336"/>
        <c:axId val="83696640"/>
      </c:scatterChart>
      <c:valAx>
        <c:axId val="83694336"/>
        <c:scaling>
          <c:orientation val="minMax"/>
          <c:max val="700"/>
          <c:min val="51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3819647359077646"/>
              <c:y val="0.962152809942874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3696640"/>
        <c:crosses val="autoZero"/>
        <c:crossBetween val="midCat"/>
        <c:majorUnit val="20"/>
        <c:minorUnit val="1"/>
      </c:valAx>
      <c:valAx>
        <c:axId val="83696640"/>
        <c:scaling>
          <c:orientation val="minMax"/>
          <c:min val="-1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photon count (1/s)</a:t>
                </a:r>
              </a:p>
            </c:rich>
          </c:tx>
          <c:layout>
            <c:manualLayout>
              <c:xMode val="edge"/>
              <c:yMode val="edge"/>
              <c:x val="3.2692509390938905E-4"/>
              <c:y val="0.341346881272193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3694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186440677966105"/>
          <c:y val="6.25E-2"/>
          <c:w val="0.44803872135617978"/>
          <c:h val="0.2668270177165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/>
    <c:pageMargins b="1" l="0.75" r="0.75" t="1" header="0.5" footer="0.5"/>
    <c:pageSetup paperSize="0" orientation="landscape" horizontalDpi="-4" vertic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839295468777102"/>
          <c:y val="5.04204290977389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3536392998237901"/>
          <c:y val="0.34453993570240099"/>
          <c:w val="0.83756431676597198"/>
          <c:h val="0.41176724022969902"/>
        </c:manualLayout>
      </c:layout>
      <c:scatterChart>
        <c:scatterStyle val="lineMarker"/>
        <c:varyColors val="0"/>
        <c:ser>
          <c:idx val="2"/>
          <c:order val="0"/>
          <c:tx>
            <c:strRef>
              <c:f>'Exc 504'!$H$4:$H$5</c:f>
              <c:strCache>
                <c:ptCount val="2"/>
                <c:pt idx="0">
                  <c:v>unmix</c:v>
                </c:pt>
                <c:pt idx="1">
                  <c:v>diff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plus"/>
            <c:size val="2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'Exc 504'!$B$7:$B$195</c:f>
              <c:numCache>
                <c:formatCode>General</c:formatCode>
                <c:ptCount val="189"/>
                <c:pt idx="0">
                  <c:v>512</c:v>
                </c:pt>
                <c:pt idx="1">
                  <c:v>513</c:v>
                </c:pt>
                <c:pt idx="2">
                  <c:v>514</c:v>
                </c:pt>
                <c:pt idx="3">
                  <c:v>515</c:v>
                </c:pt>
                <c:pt idx="4">
                  <c:v>516</c:v>
                </c:pt>
                <c:pt idx="5">
                  <c:v>517</c:v>
                </c:pt>
                <c:pt idx="6">
                  <c:v>518</c:v>
                </c:pt>
                <c:pt idx="7">
                  <c:v>519</c:v>
                </c:pt>
                <c:pt idx="8">
                  <c:v>520</c:v>
                </c:pt>
                <c:pt idx="9">
                  <c:v>521</c:v>
                </c:pt>
                <c:pt idx="10">
                  <c:v>522</c:v>
                </c:pt>
                <c:pt idx="11">
                  <c:v>523</c:v>
                </c:pt>
                <c:pt idx="12">
                  <c:v>524</c:v>
                </c:pt>
                <c:pt idx="13">
                  <c:v>525</c:v>
                </c:pt>
                <c:pt idx="14">
                  <c:v>526</c:v>
                </c:pt>
                <c:pt idx="15">
                  <c:v>527</c:v>
                </c:pt>
                <c:pt idx="16">
                  <c:v>528</c:v>
                </c:pt>
                <c:pt idx="17">
                  <c:v>529</c:v>
                </c:pt>
                <c:pt idx="18">
                  <c:v>530</c:v>
                </c:pt>
                <c:pt idx="19">
                  <c:v>531</c:v>
                </c:pt>
                <c:pt idx="20">
                  <c:v>532</c:v>
                </c:pt>
                <c:pt idx="21">
                  <c:v>533</c:v>
                </c:pt>
                <c:pt idx="22">
                  <c:v>534</c:v>
                </c:pt>
                <c:pt idx="23">
                  <c:v>535</c:v>
                </c:pt>
                <c:pt idx="24">
                  <c:v>536</c:v>
                </c:pt>
                <c:pt idx="25">
                  <c:v>537</c:v>
                </c:pt>
                <c:pt idx="26">
                  <c:v>538</c:v>
                </c:pt>
                <c:pt idx="27">
                  <c:v>539</c:v>
                </c:pt>
                <c:pt idx="28">
                  <c:v>540</c:v>
                </c:pt>
                <c:pt idx="29">
                  <c:v>541</c:v>
                </c:pt>
                <c:pt idx="30">
                  <c:v>542</c:v>
                </c:pt>
                <c:pt idx="31">
                  <c:v>543</c:v>
                </c:pt>
                <c:pt idx="32">
                  <c:v>544</c:v>
                </c:pt>
                <c:pt idx="33">
                  <c:v>545</c:v>
                </c:pt>
                <c:pt idx="34">
                  <c:v>546</c:v>
                </c:pt>
                <c:pt idx="35">
                  <c:v>547</c:v>
                </c:pt>
                <c:pt idx="36">
                  <c:v>548</c:v>
                </c:pt>
                <c:pt idx="37">
                  <c:v>549</c:v>
                </c:pt>
                <c:pt idx="38" formatCode="0">
                  <c:v>550</c:v>
                </c:pt>
                <c:pt idx="39" formatCode="0">
                  <c:v>551</c:v>
                </c:pt>
                <c:pt idx="40" formatCode="0">
                  <c:v>552</c:v>
                </c:pt>
                <c:pt idx="41" formatCode="0">
                  <c:v>553</c:v>
                </c:pt>
                <c:pt idx="42" formatCode="0">
                  <c:v>554</c:v>
                </c:pt>
                <c:pt idx="43" formatCode="0">
                  <c:v>555</c:v>
                </c:pt>
                <c:pt idx="44" formatCode="0">
                  <c:v>556</c:v>
                </c:pt>
                <c:pt idx="45" formatCode="0">
                  <c:v>557</c:v>
                </c:pt>
                <c:pt idx="46" formatCode="0">
                  <c:v>558</c:v>
                </c:pt>
                <c:pt idx="47" formatCode="0">
                  <c:v>559</c:v>
                </c:pt>
                <c:pt idx="48" formatCode="0">
                  <c:v>560</c:v>
                </c:pt>
                <c:pt idx="49" formatCode="0">
                  <c:v>561</c:v>
                </c:pt>
                <c:pt idx="50" formatCode="0">
                  <c:v>562</c:v>
                </c:pt>
                <c:pt idx="51" formatCode="0">
                  <c:v>563</c:v>
                </c:pt>
                <c:pt idx="52" formatCode="0">
                  <c:v>564</c:v>
                </c:pt>
                <c:pt idx="53" formatCode="0">
                  <c:v>565</c:v>
                </c:pt>
                <c:pt idx="54" formatCode="0">
                  <c:v>566</c:v>
                </c:pt>
                <c:pt idx="55" formatCode="0">
                  <c:v>567</c:v>
                </c:pt>
                <c:pt idx="56" formatCode="0">
                  <c:v>568</c:v>
                </c:pt>
                <c:pt idx="57" formatCode="0">
                  <c:v>569</c:v>
                </c:pt>
                <c:pt idx="58" formatCode="0">
                  <c:v>570</c:v>
                </c:pt>
                <c:pt idx="59" formatCode="0">
                  <c:v>571</c:v>
                </c:pt>
                <c:pt idx="60" formatCode="0">
                  <c:v>572</c:v>
                </c:pt>
                <c:pt idx="61" formatCode="0">
                  <c:v>573</c:v>
                </c:pt>
                <c:pt idx="62" formatCode="0">
                  <c:v>574</c:v>
                </c:pt>
                <c:pt idx="63" formatCode="0">
                  <c:v>575</c:v>
                </c:pt>
                <c:pt idx="64" formatCode="0">
                  <c:v>576</c:v>
                </c:pt>
                <c:pt idx="65" formatCode="0">
                  <c:v>577</c:v>
                </c:pt>
                <c:pt idx="66" formatCode="0">
                  <c:v>578</c:v>
                </c:pt>
                <c:pt idx="67" formatCode="0">
                  <c:v>579</c:v>
                </c:pt>
                <c:pt idx="68" formatCode="0">
                  <c:v>580</c:v>
                </c:pt>
                <c:pt idx="69" formatCode="0">
                  <c:v>581</c:v>
                </c:pt>
                <c:pt idx="70" formatCode="0">
                  <c:v>582</c:v>
                </c:pt>
                <c:pt idx="71" formatCode="0">
                  <c:v>583</c:v>
                </c:pt>
                <c:pt idx="72" formatCode="0">
                  <c:v>584</c:v>
                </c:pt>
                <c:pt idx="73" formatCode="0">
                  <c:v>585</c:v>
                </c:pt>
                <c:pt idx="74" formatCode="0">
                  <c:v>586</c:v>
                </c:pt>
                <c:pt idx="75" formatCode="0">
                  <c:v>587</c:v>
                </c:pt>
                <c:pt idx="76" formatCode="0">
                  <c:v>588</c:v>
                </c:pt>
                <c:pt idx="77" formatCode="0">
                  <c:v>589</c:v>
                </c:pt>
                <c:pt idx="78" formatCode="0">
                  <c:v>590</c:v>
                </c:pt>
                <c:pt idx="79" formatCode="0">
                  <c:v>591</c:v>
                </c:pt>
                <c:pt idx="80" formatCode="0">
                  <c:v>592</c:v>
                </c:pt>
                <c:pt idx="81" formatCode="0">
                  <c:v>593</c:v>
                </c:pt>
                <c:pt idx="82" formatCode="0">
                  <c:v>594</c:v>
                </c:pt>
                <c:pt idx="83" formatCode="0">
                  <c:v>595</c:v>
                </c:pt>
                <c:pt idx="84" formatCode="0">
                  <c:v>596</c:v>
                </c:pt>
                <c:pt idx="85" formatCode="0">
                  <c:v>597</c:v>
                </c:pt>
                <c:pt idx="86" formatCode="0">
                  <c:v>598</c:v>
                </c:pt>
                <c:pt idx="87" formatCode="0">
                  <c:v>599</c:v>
                </c:pt>
                <c:pt idx="88" formatCode="0">
                  <c:v>600</c:v>
                </c:pt>
                <c:pt idx="89" formatCode="0">
                  <c:v>601</c:v>
                </c:pt>
                <c:pt idx="90" formatCode="0">
                  <c:v>602</c:v>
                </c:pt>
                <c:pt idx="91" formatCode="0">
                  <c:v>603</c:v>
                </c:pt>
                <c:pt idx="92" formatCode="0">
                  <c:v>604</c:v>
                </c:pt>
                <c:pt idx="93" formatCode="0">
                  <c:v>605</c:v>
                </c:pt>
                <c:pt idx="94" formatCode="0">
                  <c:v>606</c:v>
                </c:pt>
                <c:pt idx="95" formatCode="0">
                  <c:v>607</c:v>
                </c:pt>
                <c:pt idx="96" formatCode="0">
                  <c:v>608</c:v>
                </c:pt>
                <c:pt idx="97" formatCode="0">
                  <c:v>609</c:v>
                </c:pt>
                <c:pt idx="98" formatCode="0">
                  <c:v>610</c:v>
                </c:pt>
                <c:pt idx="99" formatCode="0">
                  <c:v>611</c:v>
                </c:pt>
                <c:pt idx="100" formatCode="0">
                  <c:v>612</c:v>
                </c:pt>
                <c:pt idx="101" formatCode="0">
                  <c:v>613</c:v>
                </c:pt>
                <c:pt idx="102" formatCode="0">
                  <c:v>614</c:v>
                </c:pt>
                <c:pt idx="103" formatCode="0">
                  <c:v>615</c:v>
                </c:pt>
                <c:pt idx="104" formatCode="0">
                  <c:v>616</c:v>
                </c:pt>
                <c:pt idx="105" formatCode="0">
                  <c:v>617</c:v>
                </c:pt>
                <c:pt idx="106" formatCode="0">
                  <c:v>618</c:v>
                </c:pt>
                <c:pt idx="107" formatCode="0">
                  <c:v>619</c:v>
                </c:pt>
                <c:pt idx="108" formatCode="0">
                  <c:v>620</c:v>
                </c:pt>
                <c:pt idx="109" formatCode="0">
                  <c:v>621</c:v>
                </c:pt>
                <c:pt idx="110" formatCode="0">
                  <c:v>622</c:v>
                </c:pt>
                <c:pt idx="111" formatCode="0">
                  <c:v>623</c:v>
                </c:pt>
                <c:pt idx="112" formatCode="0">
                  <c:v>624</c:v>
                </c:pt>
                <c:pt idx="113" formatCode="0">
                  <c:v>625</c:v>
                </c:pt>
                <c:pt idx="114" formatCode="0">
                  <c:v>626</c:v>
                </c:pt>
                <c:pt idx="115" formatCode="0">
                  <c:v>627</c:v>
                </c:pt>
                <c:pt idx="116" formatCode="0">
                  <c:v>628</c:v>
                </c:pt>
                <c:pt idx="117" formatCode="0">
                  <c:v>629</c:v>
                </c:pt>
                <c:pt idx="118" formatCode="0">
                  <c:v>630</c:v>
                </c:pt>
                <c:pt idx="119" formatCode="0">
                  <c:v>631</c:v>
                </c:pt>
                <c:pt idx="120" formatCode="0">
                  <c:v>632</c:v>
                </c:pt>
                <c:pt idx="121" formatCode="0">
                  <c:v>633</c:v>
                </c:pt>
                <c:pt idx="122" formatCode="0">
                  <c:v>634</c:v>
                </c:pt>
                <c:pt idx="123" formatCode="0">
                  <c:v>635</c:v>
                </c:pt>
                <c:pt idx="124" formatCode="0">
                  <c:v>636</c:v>
                </c:pt>
                <c:pt idx="125" formatCode="0">
                  <c:v>637</c:v>
                </c:pt>
                <c:pt idx="126" formatCode="0">
                  <c:v>638</c:v>
                </c:pt>
                <c:pt idx="127" formatCode="0">
                  <c:v>639</c:v>
                </c:pt>
                <c:pt idx="128" formatCode="0">
                  <c:v>640</c:v>
                </c:pt>
                <c:pt idx="129" formatCode="0">
                  <c:v>641</c:v>
                </c:pt>
                <c:pt idx="130" formatCode="0">
                  <c:v>642</c:v>
                </c:pt>
                <c:pt idx="131" formatCode="0">
                  <c:v>643</c:v>
                </c:pt>
                <c:pt idx="132" formatCode="0">
                  <c:v>644</c:v>
                </c:pt>
                <c:pt idx="133" formatCode="0">
                  <c:v>645</c:v>
                </c:pt>
                <c:pt idx="134" formatCode="0">
                  <c:v>646</c:v>
                </c:pt>
                <c:pt idx="135" formatCode="0">
                  <c:v>647</c:v>
                </c:pt>
                <c:pt idx="136" formatCode="0">
                  <c:v>648</c:v>
                </c:pt>
                <c:pt idx="137" formatCode="0">
                  <c:v>649</c:v>
                </c:pt>
                <c:pt idx="138" formatCode="0">
                  <c:v>650</c:v>
                </c:pt>
                <c:pt idx="139" formatCode="0">
                  <c:v>651</c:v>
                </c:pt>
                <c:pt idx="140" formatCode="0">
                  <c:v>652</c:v>
                </c:pt>
                <c:pt idx="141" formatCode="0">
                  <c:v>653</c:v>
                </c:pt>
                <c:pt idx="142" formatCode="0">
                  <c:v>654</c:v>
                </c:pt>
                <c:pt idx="143" formatCode="0">
                  <c:v>655</c:v>
                </c:pt>
                <c:pt idx="144" formatCode="0">
                  <c:v>656</c:v>
                </c:pt>
                <c:pt idx="145" formatCode="0">
                  <c:v>657</c:v>
                </c:pt>
                <c:pt idx="146" formatCode="0">
                  <c:v>658</c:v>
                </c:pt>
                <c:pt idx="147" formatCode="0">
                  <c:v>659</c:v>
                </c:pt>
                <c:pt idx="148" formatCode="0">
                  <c:v>660</c:v>
                </c:pt>
                <c:pt idx="149" formatCode="0">
                  <c:v>661</c:v>
                </c:pt>
                <c:pt idx="150" formatCode="0">
                  <c:v>662</c:v>
                </c:pt>
                <c:pt idx="151" formatCode="0">
                  <c:v>663</c:v>
                </c:pt>
                <c:pt idx="152" formatCode="0">
                  <c:v>664</c:v>
                </c:pt>
                <c:pt idx="153" formatCode="0">
                  <c:v>665</c:v>
                </c:pt>
                <c:pt idx="154" formatCode="0">
                  <c:v>666</c:v>
                </c:pt>
                <c:pt idx="155" formatCode="0">
                  <c:v>667</c:v>
                </c:pt>
                <c:pt idx="156" formatCode="0">
                  <c:v>668</c:v>
                </c:pt>
                <c:pt idx="157" formatCode="0">
                  <c:v>669</c:v>
                </c:pt>
                <c:pt idx="158" formatCode="0">
                  <c:v>670</c:v>
                </c:pt>
                <c:pt idx="159" formatCode="0">
                  <c:v>671</c:v>
                </c:pt>
                <c:pt idx="160" formatCode="0">
                  <c:v>672</c:v>
                </c:pt>
                <c:pt idx="161" formatCode="0">
                  <c:v>673</c:v>
                </c:pt>
                <c:pt idx="162" formatCode="0">
                  <c:v>674</c:v>
                </c:pt>
                <c:pt idx="163" formatCode="0">
                  <c:v>675</c:v>
                </c:pt>
                <c:pt idx="164" formatCode="0">
                  <c:v>676</c:v>
                </c:pt>
                <c:pt idx="165" formatCode="0">
                  <c:v>677</c:v>
                </c:pt>
                <c:pt idx="166" formatCode="0">
                  <c:v>678</c:v>
                </c:pt>
                <c:pt idx="167" formatCode="0">
                  <c:v>679</c:v>
                </c:pt>
                <c:pt idx="168" formatCode="0">
                  <c:v>680</c:v>
                </c:pt>
                <c:pt idx="169" formatCode="0">
                  <c:v>681</c:v>
                </c:pt>
                <c:pt idx="170" formatCode="0">
                  <c:v>682</c:v>
                </c:pt>
                <c:pt idx="171" formatCode="0">
                  <c:v>683</c:v>
                </c:pt>
                <c:pt idx="172" formatCode="0">
                  <c:v>684</c:v>
                </c:pt>
                <c:pt idx="173" formatCode="0">
                  <c:v>685</c:v>
                </c:pt>
                <c:pt idx="174" formatCode="0">
                  <c:v>686</c:v>
                </c:pt>
                <c:pt idx="175" formatCode="0">
                  <c:v>687</c:v>
                </c:pt>
                <c:pt idx="176" formatCode="0">
                  <c:v>688</c:v>
                </c:pt>
                <c:pt idx="177" formatCode="0">
                  <c:v>689</c:v>
                </c:pt>
                <c:pt idx="178" formatCode="0">
                  <c:v>690</c:v>
                </c:pt>
                <c:pt idx="179" formatCode="0">
                  <c:v>691</c:v>
                </c:pt>
                <c:pt idx="180" formatCode="0">
                  <c:v>692</c:v>
                </c:pt>
                <c:pt idx="181" formatCode="0">
                  <c:v>693</c:v>
                </c:pt>
                <c:pt idx="182" formatCode="0">
                  <c:v>694</c:v>
                </c:pt>
                <c:pt idx="183" formatCode="0">
                  <c:v>695</c:v>
                </c:pt>
                <c:pt idx="184" formatCode="0">
                  <c:v>696</c:v>
                </c:pt>
                <c:pt idx="185" formatCode="0">
                  <c:v>697</c:v>
                </c:pt>
                <c:pt idx="186" formatCode="0">
                  <c:v>698</c:v>
                </c:pt>
                <c:pt idx="187" formatCode="0">
                  <c:v>699</c:v>
                </c:pt>
                <c:pt idx="188" formatCode="0">
                  <c:v>700</c:v>
                </c:pt>
              </c:numCache>
            </c:numRef>
          </c:xVal>
          <c:yVal>
            <c:numRef>
              <c:f>'Exc 504'!$H$7:$H$195</c:f>
              <c:numCache>
                <c:formatCode>0</c:formatCode>
                <c:ptCount val="189"/>
                <c:pt idx="0">
                  <c:v>-10.744390859632404</c:v>
                </c:pt>
                <c:pt idx="1">
                  <c:v>188.20338461027131</c:v>
                </c:pt>
                <c:pt idx="2">
                  <c:v>17.881716837808199</c:v>
                </c:pt>
                <c:pt idx="3">
                  <c:v>74.025988832952862</c:v>
                </c:pt>
                <c:pt idx="4">
                  <c:v>57.298677330079954</c:v>
                </c:pt>
                <c:pt idx="5">
                  <c:v>207.2200735761362</c:v>
                </c:pt>
                <c:pt idx="6">
                  <c:v>-197.73724838851194</c:v>
                </c:pt>
                <c:pt idx="7">
                  <c:v>123.65346578079334</c:v>
                </c:pt>
                <c:pt idx="8">
                  <c:v>-405.68650542863907</c:v>
                </c:pt>
                <c:pt idx="9">
                  <c:v>-50.90028514626465</c:v>
                </c:pt>
                <c:pt idx="10">
                  <c:v>-250.36632897738309</c:v>
                </c:pt>
                <c:pt idx="11">
                  <c:v>-10.701478494054754</c:v>
                </c:pt>
                <c:pt idx="12">
                  <c:v>-165.11514926113159</c:v>
                </c:pt>
                <c:pt idx="13">
                  <c:v>-53.679793296072603</c:v>
                </c:pt>
                <c:pt idx="14">
                  <c:v>-101.45193465778357</c:v>
                </c:pt>
                <c:pt idx="15">
                  <c:v>-41.983981923112879</c:v>
                </c:pt>
                <c:pt idx="16">
                  <c:v>192.0766004315883</c:v>
                </c:pt>
                <c:pt idx="17">
                  <c:v>153.92630957789879</c:v>
                </c:pt>
                <c:pt idx="18">
                  <c:v>-137.72178680107754</c:v>
                </c:pt>
                <c:pt idx="19">
                  <c:v>275.36679195372199</c:v>
                </c:pt>
                <c:pt idx="20">
                  <c:v>7.8228000421877368</c:v>
                </c:pt>
                <c:pt idx="21">
                  <c:v>221.03024837853445</c:v>
                </c:pt>
                <c:pt idx="22">
                  <c:v>-23.221045547972608</c:v>
                </c:pt>
                <c:pt idx="23">
                  <c:v>56.628055788776692</c:v>
                </c:pt>
                <c:pt idx="24">
                  <c:v>-13.321275081965723</c:v>
                </c:pt>
                <c:pt idx="25">
                  <c:v>155.50269122964164</c:v>
                </c:pt>
                <c:pt idx="26">
                  <c:v>77.986867696974514</c:v>
                </c:pt>
                <c:pt idx="27">
                  <c:v>101.52461736713303</c:v>
                </c:pt>
                <c:pt idx="28">
                  <c:v>258.84974927078292</c:v>
                </c:pt>
                <c:pt idx="29">
                  <c:v>-85.437767236446234</c:v>
                </c:pt>
                <c:pt idx="30">
                  <c:v>111.09522549251415</c:v>
                </c:pt>
                <c:pt idx="31">
                  <c:v>-215.11994859019796</c:v>
                </c:pt>
                <c:pt idx="32">
                  <c:v>-46.139161001465254</c:v>
                </c:pt>
                <c:pt idx="33">
                  <c:v>6.2984867390132422</c:v>
                </c:pt>
                <c:pt idx="34">
                  <c:v>20.66767450100815</c:v>
                </c:pt>
                <c:pt idx="35">
                  <c:v>235.65745564525423</c:v>
                </c:pt>
                <c:pt idx="36">
                  <c:v>-46.911047537030754</c:v>
                </c:pt>
                <c:pt idx="37">
                  <c:v>-195.04169210734835</c:v>
                </c:pt>
                <c:pt idx="38">
                  <c:v>131.10166357102753</c:v>
                </c:pt>
                <c:pt idx="39">
                  <c:v>-57.214204066949605</c:v>
                </c:pt>
                <c:pt idx="40">
                  <c:v>69.408127073675132</c:v>
                </c:pt>
                <c:pt idx="41">
                  <c:v>19.138805717886498</c:v>
                </c:pt>
                <c:pt idx="42">
                  <c:v>11.806618549891937</c:v>
                </c:pt>
                <c:pt idx="43">
                  <c:v>-96.798132556999917</c:v>
                </c:pt>
                <c:pt idx="44">
                  <c:v>-24.057295076887385</c:v>
                </c:pt>
                <c:pt idx="45">
                  <c:v>-14.545532311232819</c:v>
                </c:pt>
                <c:pt idx="46">
                  <c:v>27.225535206922359</c:v>
                </c:pt>
                <c:pt idx="47">
                  <c:v>0.4771014487305365</c:v>
                </c:pt>
                <c:pt idx="48">
                  <c:v>-53.495694765273583</c:v>
                </c:pt>
                <c:pt idx="49">
                  <c:v>-11.531576647874317</c:v>
                </c:pt>
                <c:pt idx="50">
                  <c:v>80.07677288868399</c:v>
                </c:pt>
                <c:pt idx="51">
                  <c:v>30.66296816079921</c:v>
                </c:pt>
                <c:pt idx="52">
                  <c:v>26.571775638371037</c:v>
                </c:pt>
                <c:pt idx="53">
                  <c:v>53.919489914776932</c:v>
                </c:pt>
                <c:pt idx="54">
                  <c:v>-100.6754283338978</c:v>
                </c:pt>
                <c:pt idx="55">
                  <c:v>-0.24289689679244475</c:v>
                </c:pt>
                <c:pt idx="56">
                  <c:v>34.252147193270503</c:v>
                </c:pt>
                <c:pt idx="57">
                  <c:v>124.73037316443697</c:v>
                </c:pt>
                <c:pt idx="58">
                  <c:v>-90.478917159015509</c:v>
                </c:pt>
                <c:pt idx="59">
                  <c:v>157.9325833733883</c:v>
                </c:pt>
                <c:pt idx="60">
                  <c:v>-146.17450744566941</c:v>
                </c:pt>
                <c:pt idx="61">
                  <c:v>-241.29584993104163</c:v>
                </c:pt>
                <c:pt idx="62">
                  <c:v>-72.447109761255888</c:v>
                </c:pt>
                <c:pt idx="63">
                  <c:v>-205.54777850831761</c:v>
                </c:pt>
                <c:pt idx="64">
                  <c:v>-113.94721106520956</c:v>
                </c:pt>
                <c:pt idx="65">
                  <c:v>102.65744513457048</c:v>
                </c:pt>
                <c:pt idx="66">
                  <c:v>-78.688702728386488</c:v>
                </c:pt>
                <c:pt idx="67">
                  <c:v>70.971930127834639</c:v>
                </c:pt>
                <c:pt idx="68">
                  <c:v>87.144783466589615</c:v>
                </c:pt>
                <c:pt idx="69">
                  <c:v>-63.986145194530764</c:v>
                </c:pt>
                <c:pt idx="70">
                  <c:v>12.18376569234897</c:v>
                </c:pt>
                <c:pt idx="71">
                  <c:v>-65.351796475009905</c:v>
                </c:pt>
                <c:pt idx="72">
                  <c:v>29.38643638709982</c:v>
                </c:pt>
                <c:pt idx="73">
                  <c:v>-115.47305218032488</c:v>
                </c:pt>
                <c:pt idx="74">
                  <c:v>-197.52976505533388</c:v>
                </c:pt>
                <c:pt idx="75">
                  <c:v>-167.21544799572712</c:v>
                </c:pt>
                <c:pt idx="76">
                  <c:v>-117.63446776291948</c:v>
                </c:pt>
                <c:pt idx="77">
                  <c:v>20.031336308406026</c:v>
                </c:pt>
                <c:pt idx="78">
                  <c:v>-66.259565725888933</c:v>
                </c:pt>
                <c:pt idx="79">
                  <c:v>-97.656283578025977</c:v>
                </c:pt>
                <c:pt idx="80">
                  <c:v>113.16129416603235</c:v>
                </c:pt>
                <c:pt idx="81">
                  <c:v>49.638528973719986</c:v>
                </c:pt>
                <c:pt idx="82">
                  <c:v>-120.13296117549544</c:v>
                </c:pt>
                <c:pt idx="83">
                  <c:v>-82.655518492611009</c:v>
                </c:pt>
                <c:pt idx="84">
                  <c:v>-68.010777340859022</c:v>
                </c:pt>
                <c:pt idx="85">
                  <c:v>-57.891134085259182</c:v>
                </c:pt>
                <c:pt idx="86">
                  <c:v>-114.11226814218753</c:v>
                </c:pt>
                <c:pt idx="87">
                  <c:v>19.458704012357884</c:v>
                </c:pt>
                <c:pt idx="88">
                  <c:v>-69.802994946375293</c:v>
                </c:pt>
                <c:pt idx="89">
                  <c:v>54.618681896151429</c:v>
                </c:pt>
                <c:pt idx="90">
                  <c:v>-270.90097183642683</c:v>
                </c:pt>
                <c:pt idx="91">
                  <c:v>89.796147425812705</c:v>
                </c:pt>
                <c:pt idx="92">
                  <c:v>19.955102010806513</c:v>
                </c:pt>
                <c:pt idx="93">
                  <c:v>-11.428639385860151</c:v>
                </c:pt>
                <c:pt idx="94">
                  <c:v>149.60988943069333</c:v>
                </c:pt>
                <c:pt idx="95">
                  <c:v>-90.909357050062681</c:v>
                </c:pt>
                <c:pt idx="96">
                  <c:v>-0.10690877418619493</c:v>
                </c:pt>
                <c:pt idx="97">
                  <c:v>-124.52110056052788</c:v>
                </c:pt>
                <c:pt idx="98">
                  <c:v>40.387583336013449</c:v>
                </c:pt>
                <c:pt idx="99">
                  <c:v>-231.63056392194994</c:v>
                </c:pt>
                <c:pt idx="100">
                  <c:v>287.88152923453799</c:v>
                </c:pt>
                <c:pt idx="101">
                  <c:v>59.420358496076915</c:v>
                </c:pt>
                <c:pt idx="102">
                  <c:v>116.97274261115945</c:v>
                </c:pt>
                <c:pt idx="103">
                  <c:v>175.88867346090774</c:v>
                </c:pt>
                <c:pt idx="104">
                  <c:v>93.747154466454958</c:v>
                </c:pt>
                <c:pt idx="105">
                  <c:v>58.771321654934582</c:v>
                </c:pt>
                <c:pt idx="106">
                  <c:v>-3.210805309373427</c:v>
                </c:pt>
                <c:pt idx="107">
                  <c:v>4.2813492601781036</c:v>
                </c:pt>
                <c:pt idx="108">
                  <c:v>50.577907339566991</c:v>
                </c:pt>
                <c:pt idx="109">
                  <c:v>-37.589789513745473</c:v>
                </c:pt>
                <c:pt idx="110">
                  <c:v>-9.2305794128101297</c:v>
                </c:pt>
                <c:pt idx="111">
                  <c:v>50.269153844740686</c:v>
                </c:pt>
                <c:pt idx="112">
                  <c:v>-92.631430978798107</c:v>
                </c:pt>
                <c:pt idx="113">
                  <c:v>-34.979858697756299</c:v>
                </c:pt>
                <c:pt idx="114">
                  <c:v>38.305290479463565</c:v>
                </c:pt>
                <c:pt idx="115">
                  <c:v>113.76313883598368</c:v>
                </c:pt>
                <c:pt idx="116">
                  <c:v>-58.225932247174114</c:v>
                </c:pt>
                <c:pt idx="117">
                  <c:v>100.19900656821801</c:v>
                </c:pt>
                <c:pt idx="118">
                  <c:v>168.56508908782416</c:v>
                </c:pt>
                <c:pt idx="119">
                  <c:v>-21.012092269205368</c:v>
                </c:pt>
                <c:pt idx="120">
                  <c:v>31.419859715227176</c:v>
                </c:pt>
                <c:pt idx="121">
                  <c:v>-91.861498518176631</c:v>
                </c:pt>
                <c:pt idx="122">
                  <c:v>36.442315533200599</c:v>
                </c:pt>
                <c:pt idx="123">
                  <c:v>-102.38831479117698</c:v>
                </c:pt>
                <c:pt idx="124">
                  <c:v>65.951890611531326</c:v>
                </c:pt>
                <c:pt idx="125">
                  <c:v>-42.596979495980577</c:v>
                </c:pt>
                <c:pt idx="126">
                  <c:v>-55.936869101306002</c:v>
                </c:pt>
                <c:pt idx="127">
                  <c:v>32.59434022099731</c:v>
                </c:pt>
                <c:pt idx="128">
                  <c:v>43.482142060124715</c:v>
                </c:pt>
                <c:pt idx="129">
                  <c:v>137.63699143250415</c:v>
                </c:pt>
                <c:pt idx="130">
                  <c:v>57.346307970739872</c:v>
                </c:pt>
                <c:pt idx="131">
                  <c:v>55.750107447584014</c:v>
                </c:pt>
                <c:pt idx="132">
                  <c:v>-21.419424422278553</c:v>
                </c:pt>
                <c:pt idx="133">
                  <c:v>-122.72388337618509</c:v>
                </c:pt>
                <c:pt idx="134">
                  <c:v>-17.799113480910592</c:v>
                </c:pt>
                <c:pt idx="135">
                  <c:v>-64.406966561469972</c:v>
                </c:pt>
                <c:pt idx="136">
                  <c:v>99.476558050885615</c:v>
                </c:pt>
                <c:pt idx="137">
                  <c:v>77.343146222258383</c:v>
                </c:pt>
                <c:pt idx="138">
                  <c:v>-2.0686464146281196</c:v>
                </c:pt>
                <c:pt idx="139">
                  <c:v>142.74116711391252</c:v>
                </c:pt>
                <c:pt idx="140">
                  <c:v>-70.612800327392961</c:v>
                </c:pt>
                <c:pt idx="141">
                  <c:v>1.9126511270294486</c:v>
                </c:pt>
                <c:pt idx="142">
                  <c:v>32.108773224510514</c:v>
                </c:pt>
                <c:pt idx="143">
                  <c:v>80.849375577786077</c:v>
                </c:pt>
                <c:pt idx="144">
                  <c:v>145.67538259794696</c:v>
                </c:pt>
                <c:pt idx="145">
                  <c:v>-26.357280593358837</c:v>
                </c:pt>
                <c:pt idx="146">
                  <c:v>6.7180230664189367</c:v>
                </c:pt>
                <c:pt idx="147">
                  <c:v>111.07852407872792</c:v>
                </c:pt>
                <c:pt idx="148">
                  <c:v>-50.28560610737054</c:v>
                </c:pt>
                <c:pt idx="149">
                  <c:v>7.7754941369462358</c:v>
                </c:pt>
                <c:pt idx="150">
                  <c:v>-2.4865813502906349</c:v>
                </c:pt>
                <c:pt idx="151">
                  <c:v>6.5888344226373192</c:v>
                </c:pt>
                <c:pt idx="152">
                  <c:v>32.225839658198993</c:v>
                </c:pt>
                <c:pt idx="153">
                  <c:v>86.553602956698114</c:v>
                </c:pt>
                <c:pt idx="154">
                  <c:v>57.918490701075143</c:v>
                </c:pt>
                <c:pt idx="155">
                  <c:v>86.393414828477944</c:v>
                </c:pt>
                <c:pt idx="156">
                  <c:v>24.966050504683835</c:v>
                </c:pt>
                <c:pt idx="157">
                  <c:v>-28.748273023412821</c:v>
                </c:pt>
                <c:pt idx="158">
                  <c:v>-13.429768825644942</c:v>
                </c:pt>
                <c:pt idx="159">
                  <c:v>28.28233859049908</c:v>
                </c:pt>
                <c:pt idx="160">
                  <c:v>-76.163462245868686</c:v>
                </c:pt>
                <c:pt idx="161">
                  <c:v>-1.9536202241980618</c:v>
                </c:pt>
                <c:pt idx="162">
                  <c:v>42.442273787350814</c:v>
                </c:pt>
                <c:pt idx="163">
                  <c:v>17.467656792202888</c:v>
                </c:pt>
                <c:pt idx="164">
                  <c:v>-50.064735750903424</c:v>
                </c:pt>
                <c:pt idx="165">
                  <c:v>12.653849052407395</c:v>
                </c:pt>
                <c:pt idx="166">
                  <c:v>72.86313288354313</c:v>
                </c:pt>
                <c:pt idx="167">
                  <c:v>-44.231616215581425</c:v>
                </c:pt>
                <c:pt idx="168">
                  <c:v>7.4467848570127444</c:v>
                </c:pt>
                <c:pt idx="169">
                  <c:v>52.971449546815734</c:v>
                </c:pt>
                <c:pt idx="170">
                  <c:v>36.176606794371537</c:v>
                </c:pt>
                <c:pt idx="171">
                  <c:v>42.242516066105964</c:v>
                </c:pt>
                <c:pt idx="172">
                  <c:v>12.144721466537248</c:v>
                </c:pt>
                <c:pt idx="173">
                  <c:v>36.19174480893389</c:v>
                </c:pt>
                <c:pt idx="174">
                  <c:v>-2.6405499690388297</c:v>
                </c:pt>
                <c:pt idx="175">
                  <c:v>-22.897173923975856</c:v>
                </c:pt>
                <c:pt idx="176">
                  <c:v>-46.576729790461513</c:v>
                </c:pt>
                <c:pt idx="177">
                  <c:v>39.558527024831733</c:v>
                </c:pt>
                <c:pt idx="178">
                  <c:v>65.368675675139571</c:v>
                </c:pt>
                <c:pt idx="179">
                  <c:v>117.40545277701847</c:v>
                </c:pt>
                <c:pt idx="180">
                  <c:v>-18.862642185913842</c:v>
                </c:pt>
                <c:pt idx="181">
                  <c:v>-47.032838515610194</c:v>
                </c:pt>
                <c:pt idx="182">
                  <c:v>26.750337453617135</c:v>
                </c:pt>
                <c:pt idx="183">
                  <c:v>11.756063490616668</c:v>
                </c:pt>
                <c:pt idx="184">
                  <c:v>-12.431319046805868</c:v>
                </c:pt>
                <c:pt idx="185">
                  <c:v>-19.802212560953876</c:v>
                </c:pt>
                <c:pt idx="186">
                  <c:v>23.765853954018894</c:v>
                </c:pt>
                <c:pt idx="187">
                  <c:v>16.279270321196975</c:v>
                </c:pt>
                <c:pt idx="188">
                  <c:v>-33.629524450595227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A8-4AC5-AF8B-554AB4E7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725312"/>
        <c:axId val="83748352"/>
      </c:scatterChart>
      <c:valAx>
        <c:axId val="83725312"/>
        <c:scaling>
          <c:orientation val="minMax"/>
          <c:max val="700"/>
          <c:min val="51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5319444444444446"/>
              <c:y val="0.865907513679434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3748352"/>
        <c:crosses val="autoZero"/>
        <c:crossBetween val="midCat"/>
        <c:majorUnit val="20"/>
        <c:minorUnit val="1"/>
      </c:valAx>
      <c:valAx>
        <c:axId val="83748352"/>
        <c:scaling>
          <c:orientation val="minMax"/>
          <c:max val="500"/>
          <c:min val="-5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photon count (1/s)</a:t>
                </a:r>
              </a:p>
            </c:rich>
          </c:tx>
          <c:layout>
            <c:manualLayout>
              <c:xMode val="edge"/>
              <c:yMode val="edge"/>
              <c:x val="8.4902435993040057E-4"/>
              <c:y val="0.2447504337381556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3725312"/>
        <c:crosses val="autoZero"/>
        <c:crossBetween val="midCat"/>
        <c:majorUnit val="250"/>
        <c:minorUnit val="25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/>
    <c:pageMargins b="1" l="0.75" r="0.75" t="1" header="0.5" footer="0.5"/>
    <c:pageSetup paperSize="0" orientation="landscape" horizontalDpi="-4" verticalDpi="-4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21163523370099"/>
          <c:y val="4.7961743015922403E-2"/>
          <c:w val="0.84771661151465005"/>
          <c:h val="0.868107548588196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'3 Data'!$N$3</c:f>
              <c:strCache>
                <c:ptCount val="1"/>
                <c:pt idx="0">
                  <c:v>Sample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2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'3 Data'!$P$7:$P$102</c:f>
              <c:numCache>
                <c:formatCode>General</c:formatCode>
                <c:ptCount val="96"/>
                <c:pt idx="0">
                  <c:v>605</c:v>
                </c:pt>
                <c:pt idx="1">
                  <c:v>606</c:v>
                </c:pt>
                <c:pt idx="2">
                  <c:v>607</c:v>
                </c:pt>
                <c:pt idx="3">
                  <c:v>608</c:v>
                </c:pt>
                <c:pt idx="4">
                  <c:v>609</c:v>
                </c:pt>
                <c:pt idx="5">
                  <c:v>610</c:v>
                </c:pt>
                <c:pt idx="6">
                  <c:v>611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615</c:v>
                </c:pt>
                <c:pt idx="11">
                  <c:v>616</c:v>
                </c:pt>
                <c:pt idx="12">
                  <c:v>617</c:v>
                </c:pt>
                <c:pt idx="13">
                  <c:v>618</c:v>
                </c:pt>
                <c:pt idx="14">
                  <c:v>619</c:v>
                </c:pt>
                <c:pt idx="15">
                  <c:v>620</c:v>
                </c:pt>
                <c:pt idx="16">
                  <c:v>621</c:v>
                </c:pt>
                <c:pt idx="17">
                  <c:v>622</c:v>
                </c:pt>
                <c:pt idx="18">
                  <c:v>623</c:v>
                </c:pt>
                <c:pt idx="19">
                  <c:v>624</c:v>
                </c:pt>
                <c:pt idx="20">
                  <c:v>625</c:v>
                </c:pt>
                <c:pt idx="21">
                  <c:v>626</c:v>
                </c:pt>
                <c:pt idx="22">
                  <c:v>627</c:v>
                </c:pt>
                <c:pt idx="23">
                  <c:v>628</c:v>
                </c:pt>
                <c:pt idx="24">
                  <c:v>629</c:v>
                </c:pt>
                <c:pt idx="25">
                  <c:v>630</c:v>
                </c:pt>
                <c:pt idx="26">
                  <c:v>631</c:v>
                </c:pt>
                <c:pt idx="27">
                  <c:v>632</c:v>
                </c:pt>
                <c:pt idx="28">
                  <c:v>633</c:v>
                </c:pt>
                <c:pt idx="29">
                  <c:v>634</c:v>
                </c:pt>
                <c:pt idx="30">
                  <c:v>635</c:v>
                </c:pt>
                <c:pt idx="31">
                  <c:v>636</c:v>
                </c:pt>
                <c:pt idx="32">
                  <c:v>637</c:v>
                </c:pt>
                <c:pt idx="33">
                  <c:v>638</c:v>
                </c:pt>
                <c:pt idx="34">
                  <c:v>639</c:v>
                </c:pt>
                <c:pt idx="35">
                  <c:v>640</c:v>
                </c:pt>
                <c:pt idx="36">
                  <c:v>641</c:v>
                </c:pt>
                <c:pt idx="37">
                  <c:v>642</c:v>
                </c:pt>
                <c:pt idx="38">
                  <c:v>643</c:v>
                </c:pt>
                <c:pt idx="39">
                  <c:v>644</c:v>
                </c:pt>
                <c:pt idx="40">
                  <c:v>645</c:v>
                </c:pt>
                <c:pt idx="41">
                  <c:v>646</c:v>
                </c:pt>
                <c:pt idx="42">
                  <c:v>647</c:v>
                </c:pt>
                <c:pt idx="43">
                  <c:v>648</c:v>
                </c:pt>
                <c:pt idx="44">
                  <c:v>649</c:v>
                </c:pt>
                <c:pt idx="45">
                  <c:v>650</c:v>
                </c:pt>
                <c:pt idx="46">
                  <c:v>651</c:v>
                </c:pt>
                <c:pt idx="47">
                  <c:v>652</c:v>
                </c:pt>
                <c:pt idx="48">
                  <c:v>653</c:v>
                </c:pt>
                <c:pt idx="49">
                  <c:v>654</c:v>
                </c:pt>
                <c:pt idx="50">
                  <c:v>655</c:v>
                </c:pt>
                <c:pt idx="51">
                  <c:v>656</c:v>
                </c:pt>
                <c:pt idx="52">
                  <c:v>657</c:v>
                </c:pt>
                <c:pt idx="53">
                  <c:v>658</c:v>
                </c:pt>
                <c:pt idx="54">
                  <c:v>659</c:v>
                </c:pt>
                <c:pt idx="55">
                  <c:v>660</c:v>
                </c:pt>
                <c:pt idx="56">
                  <c:v>661</c:v>
                </c:pt>
                <c:pt idx="57">
                  <c:v>662</c:v>
                </c:pt>
                <c:pt idx="58">
                  <c:v>663</c:v>
                </c:pt>
                <c:pt idx="59">
                  <c:v>664</c:v>
                </c:pt>
                <c:pt idx="60">
                  <c:v>665</c:v>
                </c:pt>
                <c:pt idx="61">
                  <c:v>666</c:v>
                </c:pt>
                <c:pt idx="62">
                  <c:v>667</c:v>
                </c:pt>
                <c:pt idx="63">
                  <c:v>668</c:v>
                </c:pt>
                <c:pt idx="64">
                  <c:v>669</c:v>
                </c:pt>
                <c:pt idx="65">
                  <c:v>670</c:v>
                </c:pt>
                <c:pt idx="66">
                  <c:v>671</c:v>
                </c:pt>
                <c:pt idx="67">
                  <c:v>672</c:v>
                </c:pt>
                <c:pt idx="68">
                  <c:v>673</c:v>
                </c:pt>
                <c:pt idx="69">
                  <c:v>674</c:v>
                </c:pt>
                <c:pt idx="70">
                  <c:v>675</c:v>
                </c:pt>
                <c:pt idx="71">
                  <c:v>676</c:v>
                </c:pt>
                <c:pt idx="72">
                  <c:v>677</c:v>
                </c:pt>
                <c:pt idx="73">
                  <c:v>678</c:v>
                </c:pt>
                <c:pt idx="74">
                  <c:v>679</c:v>
                </c:pt>
                <c:pt idx="75">
                  <c:v>680</c:v>
                </c:pt>
                <c:pt idx="76">
                  <c:v>681</c:v>
                </c:pt>
                <c:pt idx="77">
                  <c:v>682</c:v>
                </c:pt>
                <c:pt idx="78">
                  <c:v>683</c:v>
                </c:pt>
                <c:pt idx="79">
                  <c:v>684</c:v>
                </c:pt>
                <c:pt idx="80">
                  <c:v>685</c:v>
                </c:pt>
                <c:pt idx="81">
                  <c:v>686</c:v>
                </c:pt>
                <c:pt idx="82">
                  <c:v>687</c:v>
                </c:pt>
                <c:pt idx="83">
                  <c:v>688</c:v>
                </c:pt>
                <c:pt idx="84">
                  <c:v>689</c:v>
                </c:pt>
                <c:pt idx="85">
                  <c:v>690</c:v>
                </c:pt>
                <c:pt idx="86">
                  <c:v>691</c:v>
                </c:pt>
                <c:pt idx="87">
                  <c:v>692</c:v>
                </c:pt>
                <c:pt idx="88">
                  <c:v>693</c:v>
                </c:pt>
                <c:pt idx="89">
                  <c:v>694</c:v>
                </c:pt>
                <c:pt idx="90">
                  <c:v>695</c:v>
                </c:pt>
                <c:pt idx="91">
                  <c:v>696</c:v>
                </c:pt>
                <c:pt idx="92">
                  <c:v>697</c:v>
                </c:pt>
                <c:pt idx="93">
                  <c:v>698</c:v>
                </c:pt>
                <c:pt idx="94">
                  <c:v>699</c:v>
                </c:pt>
                <c:pt idx="95">
                  <c:v>700</c:v>
                </c:pt>
              </c:numCache>
            </c:numRef>
          </c:xVal>
          <c:yVal>
            <c:numRef>
              <c:f>'3 Data'!$Q$7:$Q$102</c:f>
              <c:numCache>
                <c:formatCode>General</c:formatCode>
                <c:ptCount val="96"/>
                <c:pt idx="0">
                  <c:v>16423.088</c:v>
                </c:pt>
                <c:pt idx="1">
                  <c:v>16620.963</c:v>
                </c:pt>
                <c:pt idx="2">
                  <c:v>16708.493999999999</c:v>
                </c:pt>
                <c:pt idx="3">
                  <c:v>16947.975000000002</c:v>
                </c:pt>
                <c:pt idx="4">
                  <c:v>16764.563999999998</c:v>
                </c:pt>
                <c:pt idx="5">
                  <c:v>16689.2</c:v>
                </c:pt>
                <c:pt idx="6">
                  <c:v>16336.582</c:v>
                </c:pt>
                <c:pt idx="7">
                  <c:v>16218.513999999999</c:v>
                </c:pt>
                <c:pt idx="8">
                  <c:v>15964.550999999999</c:v>
                </c:pt>
                <c:pt idx="9">
                  <c:v>15617.854000000001</c:v>
                </c:pt>
                <c:pt idx="10">
                  <c:v>15471.728999999999</c:v>
                </c:pt>
                <c:pt idx="11">
                  <c:v>15261.226999999999</c:v>
                </c:pt>
                <c:pt idx="12">
                  <c:v>14998.526</c:v>
                </c:pt>
                <c:pt idx="13">
                  <c:v>14839.258</c:v>
                </c:pt>
                <c:pt idx="14">
                  <c:v>14678.462000000001</c:v>
                </c:pt>
                <c:pt idx="15">
                  <c:v>14293.034</c:v>
                </c:pt>
                <c:pt idx="16">
                  <c:v>13958.671</c:v>
                </c:pt>
                <c:pt idx="17">
                  <c:v>13488.537</c:v>
                </c:pt>
                <c:pt idx="18">
                  <c:v>13119.029</c:v>
                </c:pt>
                <c:pt idx="19">
                  <c:v>12847.17</c:v>
                </c:pt>
                <c:pt idx="20">
                  <c:v>12612.773999999999</c:v>
                </c:pt>
                <c:pt idx="21">
                  <c:v>12110.105</c:v>
                </c:pt>
                <c:pt idx="22">
                  <c:v>11955.612999999999</c:v>
                </c:pt>
                <c:pt idx="23">
                  <c:v>11606.538</c:v>
                </c:pt>
                <c:pt idx="24">
                  <c:v>11353.602999999999</c:v>
                </c:pt>
                <c:pt idx="25">
                  <c:v>11166.242999999999</c:v>
                </c:pt>
                <c:pt idx="26">
                  <c:v>10985.941999999999</c:v>
                </c:pt>
                <c:pt idx="27">
                  <c:v>10732.105</c:v>
                </c:pt>
                <c:pt idx="28">
                  <c:v>10398.076999999999</c:v>
                </c:pt>
                <c:pt idx="29">
                  <c:v>10066.909</c:v>
                </c:pt>
                <c:pt idx="30">
                  <c:v>9829.7810000000009</c:v>
                </c:pt>
                <c:pt idx="31">
                  <c:v>9619.0779999999995</c:v>
                </c:pt>
                <c:pt idx="32">
                  <c:v>9425.6839999999993</c:v>
                </c:pt>
                <c:pt idx="33">
                  <c:v>9028.3690000000006</c:v>
                </c:pt>
                <c:pt idx="34">
                  <c:v>8766.8369999999995</c:v>
                </c:pt>
                <c:pt idx="35">
                  <c:v>8576.7739999999994</c:v>
                </c:pt>
                <c:pt idx="36">
                  <c:v>8439.4490000000005</c:v>
                </c:pt>
                <c:pt idx="37">
                  <c:v>7902.4740000000011</c:v>
                </c:pt>
                <c:pt idx="38">
                  <c:v>7920.1290000000008</c:v>
                </c:pt>
                <c:pt idx="39">
                  <c:v>7724.4949999999999</c:v>
                </c:pt>
                <c:pt idx="40">
                  <c:v>7423.7659999999996</c:v>
                </c:pt>
                <c:pt idx="41">
                  <c:v>7358.38</c:v>
                </c:pt>
                <c:pt idx="42">
                  <c:v>7125.7990000000009</c:v>
                </c:pt>
                <c:pt idx="43">
                  <c:v>6986.2080000000005</c:v>
                </c:pt>
                <c:pt idx="44">
                  <c:v>6882.1189999999997</c:v>
                </c:pt>
                <c:pt idx="45">
                  <c:v>6609.8859999999995</c:v>
                </c:pt>
                <c:pt idx="46">
                  <c:v>6597.0209999999997</c:v>
                </c:pt>
                <c:pt idx="47">
                  <c:v>6392.3230000000003</c:v>
                </c:pt>
                <c:pt idx="48">
                  <c:v>6319.9880000000003</c:v>
                </c:pt>
                <c:pt idx="49">
                  <c:v>6127.0740000000005</c:v>
                </c:pt>
                <c:pt idx="50">
                  <c:v>6008.2560000000003</c:v>
                </c:pt>
                <c:pt idx="51">
                  <c:v>5734.38</c:v>
                </c:pt>
                <c:pt idx="52">
                  <c:v>5596.5730000000003</c:v>
                </c:pt>
                <c:pt idx="53">
                  <c:v>5474.4980000000005</c:v>
                </c:pt>
                <c:pt idx="54">
                  <c:v>5490.5229999999992</c:v>
                </c:pt>
                <c:pt idx="55">
                  <c:v>5261.2430000000004</c:v>
                </c:pt>
                <c:pt idx="56">
                  <c:v>5022.4809999999998</c:v>
                </c:pt>
                <c:pt idx="57">
                  <c:v>4885.7420000000002</c:v>
                </c:pt>
                <c:pt idx="58">
                  <c:v>4793.152</c:v>
                </c:pt>
                <c:pt idx="59">
                  <c:v>4711.5279999999993</c:v>
                </c:pt>
                <c:pt idx="60">
                  <c:v>4554.8119999999999</c:v>
                </c:pt>
                <c:pt idx="61">
                  <c:v>4396.79</c:v>
                </c:pt>
                <c:pt idx="62">
                  <c:v>4371.6509999999998</c:v>
                </c:pt>
                <c:pt idx="63">
                  <c:v>4093.3679999999999</c:v>
                </c:pt>
                <c:pt idx="64">
                  <c:v>3991.752</c:v>
                </c:pt>
                <c:pt idx="65">
                  <c:v>3787.3</c:v>
                </c:pt>
                <c:pt idx="66">
                  <c:v>3645.3330000000001</c:v>
                </c:pt>
                <c:pt idx="67">
                  <c:v>3466.2950000000001</c:v>
                </c:pt>
                <c:pt idx="68">
                  <c:v>3421.8180000000002</c:v>
                </c:pt>
                <c:pt idx="69">
                  <c:v>3300.9230000000002</c:v>
                </c:pt>
                <c:pt idx="70">
                  <c:v>3178.74</c:v>
                </c:pt>
                <c:pt idx="71">
                  <c:v>3148.97</c:v>
                </c:pt>
                <c:pt idx="72">
                  <c:v>2973.0210000000002</c:v>
                </c:pt>
                <c:pt idx="73">
                  <c:v>2881.1929999999998</c:v>
                </c:pt>
                <c:pt idx="74">
                  <c:v>2756.6210000000001</c:v>
                </c:pt>
                <c:pt idx="75">
                  <c:v>2747.2180000000003</c:v>
                </c:pt>
                <c:pt idx="76">
                  <c:v>2555.261</c:v>
                </c:pt>
                <c:pt idx="77">
                  <c:v>2493.154</c:v>
                </c:pt>
                <c:pt idx="78">
                  <c:v>2430.7449999999999</c:v>
                </c:pt>
                <c:pt idx="79">
                  <c:v>2383.0039999999999</c:v>
                </c:pt>
                <c:pt idx="80">
                  <c:v>2352.2950000000001</c:v>
                </c:pt>
                <c:pt idx="81">
                  <c:v>2257.5230000000001</c:v>
                </c:pt>
                <c:pt idx="82">
                  <c:v>2166.39</c:v>
                </c:pt>
                <c:pt idx="83">
                  <c:v>2118.6419999999998</c:v>
                </c:pt>
                <c:pt idx="84">
                  <c:v>2103.6120000000001</c:v>
                </c:pt>
                <c:pt idx="85">
                  <c:v>2041.509</c:v>
                </c:pt>
                <c:pt idx="86">
                  <c:v>1961.7370000000001</c:v>
                </c:pt>
                <c:pt idx="87">
                  <c:v>1889.3250000000003</c:v>
                </c:pt>
                <c:pt idx="88">
                  <c:v>1826.2380000000001</c:v>
                </c:pt>
                <c:pt idx="89">
                  <c:v>1759.202</c:v>
                </c:pt>
                <c:pt idx="90">
                  <c:v>1666.1119999999999</c:v>
                </c:pt>
                <c:pt idx="91">
                  <c:v>1663.4180000000001</c:v>
                </c:pt>
                <c:pt idx="92">
                  <c:v>1574.6309999999999</c:v>
                </c:pt>
                <c:pt idx="93">
                  <c:v>1506.268</c:v>
                </c:pt>
                <c:pt idx="94">
                  <c:v>1413.826</c:v>
                </c:pt>
                <c:pt idx="95">
                  <c:v>1355.7750000000001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2A-4EE7-9A69-29DD0BC905EA}"/>
            </c:ext>
          </c:extLst>
        </c:ser>
        <c:ser>
          <c:idx val="1"/>
          <c:order val="1"/>
          <c:tx>
            <c:strRef>
              <c:f>'Exc 590'!$F$2:$F$3</c:f>
              <c:strCache>
                <c:ptCount val="2"/>
                <c:pt idx="0">
                  <c:v>unmix</c:v>
                </c:pt>
                <c:pt idx="1">
                  <c:v>calc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xVal>
            <c:numRef>
              <c:f>'Exc 590'!$B$5:$B$100</c:f>
              <c:numCache>
                <c:formatCode>0</c:formatCode>
                <c:ptCount val="96"/>
                <c:pt idx="0">
                  <c:v>605</c:v>
                </c:pt>
                <c:pt idx="1">
                  <c:v>606</c:v>
                </c:pt>
                <c:pt idx="2">
                  <c:v>607</c:v>
                </c:pt>
                <c:pt idx="3">
                  <c:v>608</c:v>
                </c:pt>
                <c:pt idx="4">
                  <c:v>609</c:v>
                </c:pt>
                <c:pt idx="5">
                  <c:v>610</c:v>
                </c:pt>
                <c:pt idx="6">
                  <c:v>611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615</c:v>
                </c:pt>
                <c:pt idx="11">
                  <c:v>616</c:v>
                </c:pt>
                <c:pt idx="12">
                  <c:v>617</c:v>
                </c:pt>
                <c:pt idx="13">
                  <c:v>618</c:v>
                </c:pt>
                <c:pt idx="14">
                  <c:v>619</c:v>
                </c:pt>
                <c:pt idx="15">
                  <c:v>620</c:v>
                </c:pt>
                <c:pt idx="16">
                  <c:v>621</c:v>
                </c:pt>
                <c:pt idx="17">
                  <c:v>622</c:v>
                </c:pt>
                <c:pt idx="18">
                  <c:v>623</c:v>
                </c:pt>
                <c:pt idx="19">
                  <c:v>624</c:v>
                </c:pt>
                <c:pt idx="20">
                  <c:v>625</c:v>
                </c:pt>
                <c:pt idx="21">
                  <c:v>626</c:v>
                </c:pt>
                <c:pt idx="22">
                  <c:v>627</c:v>
                </c:pt>
                <c:pt idx="23">
                  <c:v>628</c:v>
                </c:pt>
                <c:pt idx="24">
                  <c:v>629</c:v>
                </c:pt>
                <c:pt idx="25">
                  <c:v>630</c:v>
                </c:pt>
                <c:pt idx="26">
                  <c:v>631</c:v>
                </c:pt>
                <c:pt idx="27">
                  <c:v>632</c:v>
                </c:pt>
                <c:pt idx="28">
                  <c:v>633</c:v>
                </c:pt>
                <c:pt idx="29">
                  <c:v>634</c:v>
                </c:pt>
                <c:pt idx="30">
                  <c:v>635</c:v>
                </c:pt>
                <c:pt idx="31">
                  <c:v>636</c:v>
                </c:pt>
                <c:pt idx="32">
                  <c:v>637</c:v>
                </c:pt>
                <c:pt idx="33">
                  <c:v>638</c:v>
                </c:pt>
                <c:pt idx="34">
                  <c:v>639</c:v>
                </c:pt>
                <c:pt idx="35">
                  <c:v>640</c:v>
                </c:pt>
                <c:pt idx="36">
                  <c:v>641</c:v>
                </c:pt>
                <c:pt idx="37">
                  <c:v>642</c:v>
                </c:pt>
                <c:pt idx="38">
                  <c:v>643</c:v>
                </c:pt>
                <c:pt idx="39">
                  <c:v>644</c:v>
                </c:pt>
                <c:pt idx="40">
                  <c:v>645</c:v>
                </c:pt>
                <c:pt idx="41">
                  <c:v>646</c:v>
                </c:pt>
                <c:pt idx="42">
                  <c:v>647</c:v>
                </c:pt>
                <c:pt idx="43">
                  <c:v>648</c:v>
                </c:pt>
                <c:pt idx="44">
                  <c:v>649</c:v>
                </c:pt>
                <c:pt idx="45">
                  <c:v>650</c:v>
                </c:pt>
                <c:pt idx="46">
                  <c:v>651</c:v>
                </c:pt>
                <c:pt idx="47">
                  <c:v>652</c:v>
                </c:pt>
                <c:pt idx="48">
                  <c:v>653</c:v>
                </c:pt>
                <c:pt idx="49">
                  <c:v>654</c:v>
                </c:pt>
                <c:pt idx="50">
                  <c:v>655</c:v>
                </c:pt>
                <c:pt idx="51">
                  <c:v>656</c:v>
                </c:pt>
                <c:pt idx="52">
                  <c:v>657</c:v>
                </c:pt>
                <c:pt idx="53">
                  <c:v>658</c:v>
                </c:pt>
                <c:pt idx="54">
                  <c:v>659</c:v>
                </c:pt>
                <c:pt idx="55">
                  <c:v>660</c:v>
                </c:pt>
                <c:pt idx="56">
                  <c:v>661</c:v>
                </c:pt>
                <c:pt idx="57">
                  <c:v>662</c:v>
                </c:pt>
                <c:pt idx="58">
                  <c:v>663</c:v>
                </c:pt>
                <c:pt idx="59">
                  <c:v>664</c:v>
                </c:pt>
                <c:pt idx="60">
                  <c:v>665</c:v>
                </c:pt>
                <c:pt idx="61">
                  <c:v>666</c:v>
                </c:pt>
                <c:pt idx="62">
                  <c:v>667</c:v>
                </c:pt>
                <c:pt idx="63">
                  <c:v>668</c:v>
                </c:pt>
                <c:pt idx="64">
                  <c:v>669</c:v>
                </c:pt>
                <c:pt idx="65">
                  <c:v>670</c:v>
                </c:pt>
                <c:pt idx="66">
                  <c:v>671</c:v>
                </c:pt>
                <c:pt idx="67">
                  <c:v>672</c:v>
                </c:pt>
                <c:pt idx="68">
                  <c:v>673</c:v>
                </c:pt>
                <c:pt idx="69">
                  <c:v>674</c:v>
                </c:pt>
                <c:pt idx="70">
                  <c:v>675</c:v>
                </c:pt>
                <c:pt idx="71">
                  <c:v>676</c:v>
                </c:pt>
                <c:pt idx="72">
                  <c:v>677</c:v>
                </c:pt>
                <c:pt idx="73">
                  <c:v>678</c:v>
                </c:pt>
                <c:pt idx="74">
                  <c:v>679</c:v>
                </c:pt>
                <c:pt idx="75">
                  <c:v>680</c:v>
                </c:pt>
                <c:pt idx="76">
                  <c:v>681</c:v>
                </c:pt>
                <c:pt idx="77">
                  <c:v>682</c:v>
                </c:pt>
                <c:pt idx="78">
                  <c:v>683</c:v>
                </c:pt>
                <c:pt idx="79">
                  <c:v>684</c:v>
                </c:pt>
                <c:pt idx="80">
                  <c:v>685</c:v>
                </c:pt>
                <c:pt idx="81">
                  <c:v>686</c:v>
                </c:pt>
                <c:pt idx="82">
                  <c:v>687</c:v>
                </c:pt>
                <c:pt idx="83">
                  <c:v>688</c:v>
                </c:pt>
                <c:pt idx="84">
                  <c:v>689</c:v>
                </c:pt>
                <c:pt idx="85">
                  <c:v>690</c:v>
                </c:pt>
                <c:pt idx="86">
                  <c:v>691</c:v>
                </c:pt>
                <c:pt idx="87">
                  <c:v>692</c:v>
                </c:pt>
                <c:pt idx="88">
                  <c:v>693</c:v>
                </c:pt>
                <c:pt idx="89">
                  <c:v>694</c:v>
                </c:pt>
                <c:pt idx="90">
                  <c:v>695</c:v>
                </c:pt>
                <c:pt idx="91">
                  <c:v>696</c:v>
                </c:pt>
                <c:pt idx="92">
                  <c:v>697</c:v>
                </c:pt>
                <c:pt idx="93">
                  <c:v>698</c:v>
                </c:pt>
                <c:pt idx="94">
                  <c:v>699</c:v>
                </c:pt>
                <c:pt idx="95">
                  <c:v>700</c:v>
                </c:pt>
              </c:numCache>
            </c:numRef>
          </c:xVal>
          <c:yVal>
            <c:numRef>
              <c:f>'Exc 590'!$F$5:$F$100</c:f>
              <c:numCache>
                <c:formatCode>General</c:formatCode>
                <c:ptCount val="96"/>
                <c:pt idx="0">
                  <c:v>16543.13827859264</c:v>
                </c:pt>
                <c:pt idx="1">
                  <c:v>16649.24178973466</c:v>
                </c:pt>
                <c:pt idx="2">
                  <c:v>16895.220292419162</c:v>
                </c:pt>
                <c:pt idx="3">
                  <c:v>16861.704537449794</c:v>
                </c:pt>
                <c:pt idx="4">
                  <c:v>16837.916426596275</c:v>
                </c:pt>
                <c:pt idx="5">
                  <c:v>16763.462501141283</c:v>
                </c:pt>
                <c:pt idx="6">
                  <c:v>16564.923180347723</c:v>
                </c:pt>
                <c:pt idx="7">
                  <c:v>16246.531739900081</c:v>
                </c:pt>
                <c:pt idx="8">
                  <c:v>16005.015630829506</c:v>
                </c:pt>
                <c:pt idx="9">
                  <c:v>15757.476537302602</c:v>
                </c:pt>
                <c:pt idx="10">
                  <c:v>15439.6829045219</c:v>
                </c:pt>
                <c:pt idx="11">
                  <c:v>15144.842559586128</c:v>
                </c:pt>
                <c:pt idx="12">
                  <c:v>14994.506329214912</c:v>
                </c:pt>
                <c:pt idx="13">
                  <c:v>14712.193407071067</c:v>
                </c:pt>
                <c:pt idx="14">
                  <c:v>14480.990225166714</c:v>
                </c:pt>
                <c:pt idx="15">
                  <c:v>14248.31333445223</c:v>
                </c:pt>
                <c:pt idx="16">
                  <c:v>13824.941437371755</c:v>
                </c:pt>
                <c:pt idx="17">
                  <c:v>13579.767809329222</c:v>
                </c:pt>
                <c:pt idx="18">
                  <c:v>13082.191614890371</c:v>
                </c:pt>
                <c:pt idx="19">
                  <c:v>12864.65291675518</c:v>
                </c:pt>
                <c:pt idx="20">
                  <c:v>12537.494202091717</c:v>
                </c:pt>
                <c:pt idx="21">
                  <c:v>12145.39550276608</c:v>
                </c:pt>
                <c:pt idx="22">
                  <c:v>12120.79814304383</c:v>
                </c:pt>
                <c:pt idx="23">
                  <c:v>11544.120935874414</c:v>
                </c:pt>
                <c:pt idx="24">
                  <c:v>11361.504493462684</c:v>
                </c:pt>
                <c:pt idx="25">
                  <c:v>11221.244435267467</c:v>
                </c:pt>
                <c:pt idx="26">
                  <c:v>10839.379946434778</c:v>
                </c:pt>
                <c:pt idx="27">
                  <c:v>10602.72747899244</c:v>
                </c:pt>
                <c:pt idx="28">
                  <c:v>10271.43640428781</c:v>
                </c:pt>
                <c:pt idx="29">
                  <c:v>10128.468673321066</c:v>
                </c:pt>
                <c:pt idx="30">
                  <c:v>9812.2163176513386</c:v>
                </c:pt>
                <c:pt idx="31">
                  <c:v>9569.9223655471633</c:v>
                </c:pt>
                <c:pt idx="32">
                  <c:v>9285.1512553568773</c:v>
                </c:pt>
                <c:pt idx="33">
                  <c:v>8948.5457785874878</c:v>
                </c:pt>
                <c:pt idx="34">
                  <c:v>8822.2101322219369</c:v>
                </c:pt>
                <c:pt idx="35">
                  <c:v>8651.1384425826236</c:v>
                </c:pt>
                <c:pt idx="36">
                  <c:v>8240.2748214979165</c:v>
                </c:pt>
                <c:pt idx="37">
                  <c:v>7964.5341261211561</c:v>
                </c:pt>
                <c:pt idx="38">
                  <c:v>7848.7353686668803</c:v>
                </c:pt>
                <c:pt idx="39">
                  <c:v>7677.8948066193852</c:v>
                </c:pt>
                <c:pt idx="40">
                  <c:v>7476.6781663270594</c:v>
                </c:pt>
                <c:pt idx="41">
                  <c:v>7253.7068767299052</c:v>
                </c:pt>
                <c:pt idx="42">
                  <c:v>7100.2527286507548</c:v>
                </c:pt>
                <c:pt idx="43">
                  <c:v>7025.3643445527214</c:v>
                </c:pt>
                <c:pt idx="44">
                  <c:v>6891.2954235408961</c:v>
                </c:pt>
                <c:pt idx="45">
                  <c:v>6637.7525840047419</c:v>
                </c:pt>
                <c:pt idx="46">
                  <c:v>6618.517811354729</c:v>
                </c:pt>
                <c:pt idx="47">
                  <c:v>6386.4778593347728</c:v>
                </c:pt>
                <c:pt idx="48">
                  <c:v>6306.0154879068868</c:v>
                </c:pt>
                <c:pt idx="49">
                  <c:v>6067.3991545532917</c:v>
                </c:pt>
                <c:pt idx="50">
                  <c:v>5979.0938400914956</c:v>
                </c:pt>
                <c:pt idx="51">
                  <c:v>5850.619510770036</c:v>
                </c:pt>
                <c:pt idx="52">
                  <c:v>5683.5360160701666</c:v>
                </c:pt>
                <c:pt idx="53">
                  <c:v>5608.6989038767024</c:v>
                </c:pt>
                <c:pt idx="54">
                  <c:v>5468.7359819076337</c:v>
                </c:pt>
                <c:pt idx="55">
                  <c:v>5149.0566233058644</c:v>
                </c:pt>
                <c:pt idx="56">
                  <c:v>5085.6604087387414</c:v>
                </c:pt>
                <c:pt idx="57">
                  <c:v>4933.9007641149929</c:v>
                </c:pt>
                <c:pt idx="58">
                  <c:v>4779.7601744843578</c:v>
                </c:pt>
                <c:pt idx="59">
                  <c:v>4668.8265456249619</c:v>
                </c:pt>
                <c:pt idx="60">
                  <c:v>4520.8282890992778</c:v>
                </c:pt>
                <c:pt idx="61">
                  <c:v>4385.3329284446108</c:v>
                </c:pt>
                <c:pt idx="62">
                  <c:v>4285.4619042177947</c:v>
                </c:pt>
                <c:pt idx="63">
                  <c:v>4058.2316314155892</c:v>
                </c:pt>
                <c:pt idx="64">
                  <c:v>4049.6965944117446</c:v>
                </c:pt>
                <c:pt idx="65">
                  <c:v>3782.3709944826119</c:v>
                </c:pt>
                <c:pt idx="66">
                  <c:v>3665.8418201227232</c:v>
                </c:pt>
                <c:pt idx="67">
                  <c:v>3532.0316042806999</c:v>
                </c:pt>
                <c:pt idx="68">
                  <c:v>3426.5597731126563</c:v>
                </c:pt>
                <c:pt idx="69">
                  <c:v>3296.3262684762021</c:v>
                </c:pt>
                <c:pt idx="70">
                  <c:v>3128.7124022833877</c:v>
                </c:pt>
                <c:pt idx="71">
                  <c:v>3083.0994231291415</c:v>
                </c:pt>
                <c:pt idx="72">
                  <c:v>2983.2366816062768</c:v>
                </c:pt>
                <c:pt idx="73">
                  <c:v>2860.8745281640804</c:v>
                </c:pt>
                <c:pt idx="74">
                  <c:v>2844.4176122352883</c:v>
                </c:pt>
                <c:pt idx="75">
                  <c:v>2762.6406823725147</c:v>
                </c:pt>
                <c:pt idx="76">
                  <c:v>2561.2899819265067</c:v>
                </c:pt>
                <c:pt idx="77">
                  <c:v>2508.5877047084869</c:v>
                </c:pt>
                <c:pt idx="78">
                  <c:v>2426.1063918951359</c:v>
                </c:pt>
                <c:pt idx="79">
                  <c:v>2372.4155103196945</c:v>
                </c:pt>
                <c:pt idx="80">
                  <c:v>2337.1094328789286</c:v>
                </c:pt>
                <c:pt idx="81">
                  <c:v>2254.9968419933998</c:v>
                </c:pt>
                <c:pt idx="82">
                  <c:v>2199.9036994192916</c:v>
                </c:pt>
                <c:pt idx="83">
                  <c:v>2120.6425976609416</c:v>
                </c:pt>
                <c:pt idx="84">
                  <c:v>2026.1298944939122</c:v>
                </c:pt>
                <c:pt idx="85">
                  <c:v>2071.7421543759783</c:v>
                </c:pt>
                <c:pt idx="86">
                  <c:v>1999.3715510912416</c:v>
                </c:pt>
                <c:pt idx="87">
                  <c:v>1910.9636922573197</c:v>
                </c:pt>
                <c:pt idx="88">
                  <c:v>1848.9602585751502</c:v>
                </c:pt>
                <c:pt idx="89">
                  <c:v>1731.3493972371618</c:v>
                </c:pt>
                <c:pt idx="90">
                  <c:v>1629.3009777094583</c:v>
                </c:pt>
                <c:pt idx="91">
                  <c:v>1597.9174740143071</c:v>
                </c:pt>
                <c:pt idx="92">
                  <c:v>1602.5022071418962</c:v>
                </c:pt>
                <c:pt idx="93">
                  <c:v>1414.7089157062387</c:v>
                </c:pt>
                <c:pt idx="94">
                  <c:v>1451.1121642592193</c:v>
                </c:pt>
                <c:pt idx="95">
                  <c:v>1366.4528101872511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2A-4EE7-9A69-29DD0BC905EA}"/>
            </c:ext>
          </c:extLst>
        </c:ser>
        <c:ser>
          <c:idx val="3"/>
          <c:order val="2"/>
          <c:tx>
            <c:strRef>
              <c:f>'Exc 590'!$I$2:$I$3</c:f>
              <c:strCache>
                <c:ptCount val="2"/>
                <c:pt idx="0">
                  <c:v>unmixed sp1</c:v>
                </c:pt>
                <c:pt idx="1">
                  <c:v>blank</c:v>
                </c:pt>
              </c:strCache>
            </c:strRef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circle"/>
            <c:size val="2"/>
            <c:spPr>
              <a:noFill/>
              <a:ln>
                <a:solidFill>
                  <a:srgbClr val="0000D4"/>
                </a:solidFill>
                <a:prstDash val="solid"/>
              </a:ln>
            </c:spPr>
          </c:marker>
          <c:xVal>
            <c:numRef>
              <c:f>'Exc 590'!$B$5:$B$100</c:f>
              <c:numCache>
                <c:formatCode>0</c:formatCode>
                <c:ptCount val="96"/>
                <c:pt idx="0">
                  <c:v>605</c:v>
                </c:pt>
                <c:pt idx="1">
                  <c:v>606</c:v>
                </c:pt>
                <c:pt idx="2">
                  <c:v>607</c:v>
                </c:pt>
                <c:pt idx="3">
                  <c:v>608</c:v>
                </c:pt>
                <c:pt idx="4">
                  <c:v>609</c:v>
                </c:pt>
                <c:pt idx="5">
                  <c:v>610</c:v>
                </c:pt>
                <c:pt idx="6">
                  <c:v>611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615</c:v>
                </c:pt>
                <c:pt idx="11">
                  <c:v>616</c:v>
                </c:pt>
                <c:pt idx="12">
                  <c:v>617</c:v>
                </c:pt>
                <c:pt idx="13">
                  <c:v>618</c:v>
                </c:pt>
                <c:pt idx="14">
                  <c:v>619</c:v>
                </c:pt>
                <c:pt idx="15">
                  <c:v>620</c:v>
                </c:pt>
                <c:pt idx="16">
                  <c:v>621</c:v>
                </c:pt>
                <c:pt idx="17">
                  <c:v>622</c:v>
                </c:pt>
                <c:pt idx="18">
                  <c:v>623</c:v>
                </c:pt>
                <c:pt idx="19">
                  <c:v>624</c:v>
                </c:pt>
                <c:pt idx="20">
                  <c:v>625</c:v>
                </c:pt>
                <c:pt idx="21">
                  <c:v>626</c:v>
                </c:pt>
                <c:pt idx="22">
                  <c:v>627</c:v>
                </c:pt>
                <c:pt idx="23">
                  <c:v>628</c:v>
                </c:pt>
                <c:pt idx="24">
                  <c:v>629</c:v>
                </c:pt>
                <c:pt idx="25">
                  <c:v>630</c:v>
                </c:pt>
                <c:pt idx="26">
                  <c:v>631</c:v>
                </c:pt>
                <c:pt idx="27">
                  <c:v>632</c:v>
                </c:pt>
                <c:pt idx="28">
                  <c:v>633</c:v>
                </c:pt>
                <c:pt idx="29">
                  <c:v>634</c:v>
                </c:pt>
                <c:pt idx="30">
                  <c:v>635</c:v>
                </c:pt>
                <c:pt idx="31">
                  <c:v>636</c:v>
                </c:pt>
                <c:pt idx="32">
                  <c:v>637</c:v>
                </c:pt>
                <c:pt idx="33">
                  <c:v>638</c:v>
                </c:pt>
                <c:pt idx="34">
                  <c:v>639</c:v>
                </c:pt>
                <c:pt idx="35">
                  <c:v>640</c:v>
                </c:pt>
                <c:pt idx="36">
                  <c:v>641</c:v>
                </c:pt>
                <c:pt idx="37">
                  <c:v>642</c:v>
                </c:pt>
                <c:pt idx="38">
                  <c:v>643</c:v>
                </c:pt>
                <c:pt idx="39">
                  <c:v>644</c:v>
                </c:pt>
                <c:pt idx="40">
                  <c:v>645</c:v>
                </c:pt>
                <c:pt idx="41">
                  <c:v>646</c:v>
                </c:pt>
                <c:pt idx="42">
                  <c:v>647</c:v>
                </c:pt>
                <c:pt idx="43">
                  <c:v>648</c:v>
                </c:pt>
                <c:pt idx="44">
                  <c:v>649</c:v>
                </c:pt>
                <c:pt idx="45">
                  <c:v>650</c:v>
                </c:pt>
                <c:pt idx="46">
                  <c:v>651</c:v>
                </c:pt>
                <c:pt idx="47">
                  <c:v>652</c:v>
                </c:pt>
                <c:pt idx="48">
                  <c:v>653</c:v>
                </c:pt>
                <c:pt idx="49">
                  <c:v>654</c:v>
                </c:pt>
                <c:pt idx="50">
                  <c:v>655</c:v>
                </c:pt>
                <c:pt idx="51">
                  <c:v>656</c:v>
                </c:pt>
                <c:pt idx="52">
                  <c:v>657</c:v>
                </c:pt>
                <c:pt idx="53">
                  <c:v>658</c:v>
                </c:pt>
                <c:pt idx="54">
                  <c:v>659</c:v>
                </c:pt>
                <c:pt idx="55">
                  <c:v>660</c:v>
                </c:pt>
                <c:pt idx="56">
                  <c:v>661</c:v>
                </c:pt>
                <c:pt idx="57">
                  <c:v>662</c:v>
                </c:pt>
                <c:pt idx="58">
                  <c:v>663</c:v>
                </c:pt>
                <c:pt idx="59">
                  <c:v>664</c:v>
                </c:pt>
                <c:pt idx="60">
                  <c:v>665</c:v>
                </c:pt>
                <c:pt idx="61">
                  <c:v>666</c:v>
                </c:pt>
                <c:pt idx="62">
                  <c:v>667</c:v>
                </c:pt>
                <c:pt idx="63">
                  <c:v>668</c:v>
                </c:pt>
                <c:pt idx="64">
                  <c:v>669</c:v>
                </c:pt>
                <c:pt idx="65">
                  <c:v>670</c:v>
                </c:pt>
                <c:pt idx="66">
                  <c:v>671</c:v>
                </c:pt>
                <c:pt idx="67">
                  <c:v>672</c:v>
                </c:pt>
                <c:pt idx="68">
                  <c:v>673</c:v>
                </c:pt>
                <c:pt idx="69">
                  <c:v>674</c:v>
                </c:pt>
                <c:pt idx="70">
                  <c:v>675</c:v>
                </c:pt>
                <c:pt idx="71">
                  <c:v>676</c:v>
                </c:pt>
                <c:pt idx="72">
                  <c:v>677</c:v>
                </c:pt>
                <c:pt idx="73">
                  <c:v>678</c:v>
                </c:pt>
                <c:pt idx="74">
                  <c:v>679</c:v>
                </c:pt>
                <c:pt idx="75">
                  <c:v>680</c:v>
                </c:pt>
                <c:pt idx="76">
                  <c:v>681</c:v>
                </c:pt>
                <c:pt idx="77">
                  <c:v>682</c:v>
                </c:pt>
                <c:pt idx="78">
                  <c:v>683</c:v>
                </c:pt>
                <c:pt idx="79">
                  <c:v>684</c:v>
                </c:pt>
                <c:pt idx="80">
                  <c:v>685</c:v>
                </c:pt>
                <c:pt idx="81">
                  <c:v>686</c:v>
                </c:pt>
                <c:pt idx="82">
                  <c:v>687</c:v>
                </c:pt>
                <c:pt idx="83">
                  <c:v>688</c:v>
                </c:pt>
                <c:pt idx="84">
                  <c:v>689</c:v>
                </c:pt>
                <c:pt idx="85">
                  <c:v>690</c:v>
                </c:pt>
                <c:pt idx="86">
                  <c:v>691</c:v>
                </c:pt>
                <c:pt idx="87">
                  <c:v>692</c:v>
                </c:pt>
                <c:pt idx="88">
                  <c:v>693</c:v>
                </c:pt>
                <c:pt idx="89">
                  <c:v>694</c:v>
                </c:pt>
                <c:pt idx="90">
                  <c:v>695</c:v>
                </c:pt>
                <c:pt idx="91">
                  <c:v>696</c:v>
                </c:pt>
                <c:pt idx="92">
                  <c:v>697</c:v>
                </c:pt>
                <c:pt idx="93">
                  <c:v>698</c:v>
                </c:pt>
                <c:pt idx="94">
                  <c:v>699</c:v>
                </c:pt>
                <c:pt idx="95">
                  <c:v>700</c:v>
                </c:pt>
              </c:numCache>
            </c:numRef>
          </c:xVal>
          <c:yVal>
            <c:numRef>
              <c:f>'Exc 590'!$I$5:$I$100</c:f>
              <c:numCache>
                <c:formatCode>General</c:formatCode>
                <c:ptCount val="96"/>
                <c:pt idx="0">
                  <c:v>892.62261865727692</c:v>
                </c:pt>
                <c:pt idx="1">
                  <c:v>849.58316887501712</c:v>
                </c:pt>
                <c:pt idx="2">
                  <c:v>877.2841150036096</c:v>
                </c:pt>
                <c:pt idx="3">
                  <c:v>864.90387844091924</c:v>
                </c:pt>
                <c:pt idx="4">
                  <c:v>755.61703990853869</c:v>
                </c:pt>
                <c:pt idx="5">
                  <c:v>854.53140811441074</c:v>
                </c:pt>
                <c:pt idx="6">
                  <c:v>850.05619504144397</c:v>
                </c:pt>
                <c:pt idx="7">
                  <c:v>795.65373738040853</c:v>
                </c:pt>
                <c:pt idx="8">
                  <c:v>749.65157198523002</c:v>
                </c:pt>
                <c:pt idx="9">
                  <c:v>709.10032880881465</c:v>
                </c:pt>
                <c:pt idx="10">
                  <c:v>741.71540884191722</c:v>
                </c:pt>
                <c:pt idx="11">
                  <c:v>664.08128676266779</c:v>
                </c:pt>
                <c:pt idx="12">
                  <c:v>709.08846608363774</c:v>
                </c:pt>
                <c:pt idx="13">
                  <c:v>648.2593770580437</c:v>
                </c:pt>
                <c:pt idx="14">
                  <c:v>727.87012571988589</c:v>
                </c:pt>
                <c:pt idx="15">
                  <c:v>750.61986692779055</c:v>
                </c:pt>
                <c:pt idx="16">
                  <c:v>686.81619956410123</c:v>
                </c:pt>
                <c:pt idx="17">
                  <c:v>679.39903064727559</c:v>
                </c:pt>
                <c:pt idx="18">
                  <c:v>598.80219295510767</c:v>
                </c:pt>
                <c:pt idx="19">
                  <c:v>613.62763374487622</c:v>
                </c:pt>
                <c:pt idx="20">
                  <c:v>649.72294077673746</c:v>
                </c:pt>
                <c:pt idx="21">
                  <c:v>577.03260941494023</c:v>
                </c:pt>
                <c:pt idx="22">
                  <c:v>692.73718226799667</c:v>
                </c:pt>
                <c:pt idx="23">
                  <c:v>596.31991771185164</c:v>
                </c:pt>
                <c:pt idx="24">
                  <c:v>556.26394331156951</c:v>
                </c:pt>
                <c:pt idx="25">
                  <c:v>588.89385175114342</c:v>
                </c:pt>
                <c:pt idx="26">
                  <c:v>573.07194204651944</c:v>
                </c:pt>
                <c:pt idx="27">
                  <c:v>589.39505188986527</c:v>
                </c:pt>
                <c:pt idx="28">
                  <c:v>554.77368846122772</c:v>
                </c:pt>
                <c:pt idx="29">
                  <c:v>609.66400069516123</c:v>
                </c:pt>
                <c:pt idx="30">
                  <c:v>571.58168719617754</c:v>
                </c:pt>
                <c:pt idx="31">
                  <c:v>559.22221040254669</c:v>
                </c:pt>
                <c:pt idx="32">
                  <c:v>515.70380309127131</c:v>
                </c:pt>
                <c:pt idx="33">
                  <c:v>537.95827552304252</c:v>
                </c:pt>
                <c:pt idx="34">
                  <c:v>557.24854950124825</c:v>
                </c:pt>
                <c:pt idx="35">
                  <c:v>558.72397594511881</c:v>
                </c:pt>
                <c:pt idx="36">
                  <c:v>557.73492123349911</c:v>
                </c:pt>
                <c:pt idx="37">
                  <c:v>437.58182643912374</c:v>
                </c:pt>
                <c:pt idx="38">
                  <c:v>508.78338579122635</c:v>
                </c:pt>
                <c:pt idx="39">
                  <c:v>475.14959423356163</c:v>
                </c:pt>
                <c:pt idx="40">
                  <c:v>464.78008958834721</c:v>
                </c:pt>
                <c:pt idx="41">
                  <c:v>470.2102520380505</c:v>
                </c:pt>
                <c:pt idx="42">
                  <c:v>452.90401884567297</c:v>
                </c:pt>
                <c:pt idx="43">
                  <c:v>492.958510405308</c:v>
                </c:pt>
                <c:pt idx="44">
                  <c:v>504.32893248731898</c:v>
                </c:pt>
                <c:pt idx="45">
                  <c:v>413.84747904154057</c:v>
                </c:pt>
                <c:pt idx="46">
                  <c:v>493.44933065950022</c:v>
                </c:pt>
                <c:pt idx="47">
                  <c:v>445.48684992884745</c:v>
                </c:pt>
                <c:pt idx="48">
                  <c:v>528.06031420360796</c:v>
                </c:pt>
                <c:pt idx="49">
                  <c:v>456.36941743796041</c:v>
                </c:pt>
                <c:pt idx="50">
                  <c:v>409.88236315117837</c:v>
                </c:pt>
                <c:pt idx="51">
                  <c:v>452.90401884567297</c:v>
                </c:pt>
                <c:pt idx="52">
                  <c:v>435.5963028126485</c:v>
                </c:pt>
                <c:pt idx="53">
                  <c:v>450.92294374113902</c:v>
                </c:pt>
                <c:pt idx="54">
                  <c:v>451.90903277146469</c:v>
                </c:pt>
                <c:pt idx="55">
                  <c:v>399.50396146208135</c:v>
                </c:pt>
                <c:pt idx="56">
                  <c:v>344.61364922814812</c:v>
                </c:pt>
                <c:pt idx="57">
                  <c:v>353.01690717529931</c:v>
                </c:pt>
                <c:pt idx="58">
                  <c:v>395.54181125301341</c:v>
                </c:pt>
                <c:pt idx="59">
                  <c:v>390.09682039683918</c:v>
                </c:pt>
                <c:pt idx="60">
                  <c:v>355.48583685273132</c:v>
                </c:pt>
                <c:pt idx="61">
                  <c:v>312.47456104276642</c:v>
                </c:pt>
                <c:pt idx="62">
                  <c:v>385.15302967938675</c:v>
                </c:pt>
                <c:pt idx="63">
                  <c:v>267.97303038245957</c:v>
                </c:pt>
                <c:pt idx="64">
                  <c:v>334.72310211194917</c:v>
                </c:pt>
                <c:pt idx="65">
                  <c:v>305.54969522078005</c:v>
                </c:pt>
                <c:pt idx="66">
                  <c:v>300.11063572719416</c:v>
                </c:pt>
                <c:pt idx="67">
                  <c:v>240.2854298196911</c:v>
                </c:pt>
                <c:pt idx="68">
                  <c:v>300.10618720525287</c:v>
                </c:pt>
                <c:pt idx="69">
                  <c:v>305.5482123801329</c:v>
                </c:pt>
                <c:pt idx="70">
                  <c:v>218.03540590986128</c:v>
                </c:pt>
                <c:pt idx="71">
                  <c:v>240.77625007388332</c:v>
                </c:pt>
                <c:pt idx="72">
                  <c:v>210.61971983368269</c:v>
                </c:pt>
                <c:pt idx="73">
                  <c:v>218.5306746859948</c:v>
                </c:pt>
                <c:pt idx="74">
                  <c:v>264.01681153598008</c:v>
                </c:pt>
                <c:pt idx="75">
                  <c:v>300.59997314073922</c:v>
                </c:pt>
                <c:pt idx="76">
                  <c:v>251.15761744427439</c:v>
                </c:pt>
                <c:pt idx="77">
                  <c:v>242.75139381582881</c:v>
                </c:pt>
                <c:pt idx="78">
                  <c:v>248.19193615006174</c:v>
                </c:pt>
                <c:pt idx="79">
                  <c:v>247.69815021457538</c:v>
                </c:pt>
                <c:pt idx="80">
                  <c:v>202.70431645942941</c:v>
                </c:pt>
                <c:pt idx="81">
                  <c:v>192.8197007058188</c:v>
                </c:pt>
                <c:pt idx="82">
                  <c:v>194.30105851227802</c:v>
                </c:pt>
                <c:pt idx="83">
                  <c:v>180.95104416638017</c:v>
                </c:pt>
                <c:pt idx="84">
                  <c:v>195.78389915938422</c:v>
                </c:pt>
                <c:pt idx="85">
                  <c:v>232.86232954027699</c:v>
                </c:pt>
                <c:pt idx="86">
                  <c:v>282.30468523674182</c:v>
                </c:pt>
                <c:pt idx="87">
                  <c:v>217.5356886117865</c:v>
                </c:pt>
                <c:pt idx="88">
                  <c:v>247.19991575714766</c:v>
                </c:pt>
                <c:pt idx="89">
                  <c:v>211.11202292852207</c:v>
                </c:pt>
                <c:pt idx="90">
                  <c:v>167.60251266112937</c:v>
                </c:pt>
                <c:pt idx="91">
                  <c:v>139.4211261628744</c:v>
                </c:pt>
                <c:pt idx="92">
                  <c:v>235.82801083448956</c:v>
                </c:pt>
                <c:pt idx="93">
                  <c:v>150.79303108553248</c:v>
                </c:pt>
                <c:pt idx="94">
                  <c:v>144.36491688032666</c:v>
                </c:pt>
                <c:pt idx="95">
                  <c:v>131.50868846991523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B2A-4EE7-9A69-29DD0BC905EA}"/>
            </c:ext>
          </c:extLst>
        </c:ser>
        <c:ser>
          <c:idx val="4"/>
          <c:order val="3"/>
          <c:tx>
            <c:strRef>
              <c:f>'Exc 590'!$J$2:$J$3</c:f>
              <c:strCache>
                <c:ptCount val="2"/>
                <c:pt idx="0">
                  <c:v>Unmixed sp2</c:v>
                </c:pt>
                <c:pt idx="1">
                  <c:v>acceptor</c:v>
                </c:pt>
              </c:strCache>
            </c:strRef>
          </c:tx>
          <c:spPr>
            <a:ln w="12700">
              <a:solidFill>
                <a:srgbClr val="F20884"/>
              </a:solidFill>
              <a:prstDash val="solid"/>
            </a:ln>
          </c:spPr>
          <c:marker>
            <c:symbol val="diamond"/>
            <c:size val="2"/>
            <c:spPr>
              <a:noFill/>
              <a:ln>
                <a:solidFill>
                  <a:srgbClr val="F20884"/>
                </a:solidFill>
                <a:prstDash val="solid"/>
              </a:ln>
            </c:spPr>
          </c:marker>
          <c:xVal>
            <c:numRef>
              <c:f>'Exc 590'!$B$5:$B$100</c:f>
              <c:numCache>
                <c:formatCode>0</c:formatCode>
                <c:ptCount val="96"/>
                <c:pt idx="0">
                  <c:v>605</c:v>
                </c:pt>
                <c:pt idx="1">
                  <c:v>606</c:v>
                </c:pt>
                <c:pt idx="2">
                  <c:v>607</c:v>
                </c:pt>
                <c:pt idx="3">
                  <c:v>608</c:v>
                </c:pt>
                <c:pt idx="4">
                  <c:v>609</c:v>
                </c:pt>
                <c:pt idx="5">
                  <c:v>610</c:v>
                </c:pt>
                <c:pt idx="6">
                  <c:v>611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615</c:v>
                </c:pt>
                <c:pt idx="11">
                  <c:v>616</c:v>
                </c:pt>
                <c:pt idx="12">
                  <c:v>617</c:v>
                </c:pt>
                <c:pt idx="13">
                  <c:v>618</c:v>
                </c:pt>
                <c:pt idx="14">
                  <c:v>619</c:v>
                </c:pt>
                <c:pt idx="15">
                  <c:v>620</c:v>
                </c:pt>
                <c:pt idx="16">
                  <c:v>621</c:v>
                </c:pt>
                <c:pt idx="17">
                  <c:v>622</c:v>
                </c:pt>
                <c:pt idx="18">
                  <c:v>623</c:v>
                </c:pt>
                <c:pt idx="19">
                  <c:v>624</c:v>
                </c:pt>
                <c:pt idx="20">
                  <c:v>625</c:v>
                </c:pt>
                <c:pt idx="21">
                  <c:v>626</c:v>
                </c:pt>
                <c:pt idx="22">
                  <c:v>627</c:v>
                </c:pt>
                <c:pt idx="23">
                  <c:v>628</c:v>
                </c:pt>
                <c:pt idx="24">
                  <c:v>629</c:v>
                </c:pt>
                <c:pt idx="25">
                  <c:v>630</c:v>
                </c:pt>
                <c:pt idx="26">
                  <c:v>631</c:v>
                </c:pt>
                <c:pt idx="27">
                  <c:v>632</c:v>
                </c:pt>
                <c:pt idx="28">
                  <c:v>633</c:v>
                </c:pt>
                <c:pt idx="29">
                  <c:v>634</c:v>
                </c:pt>
                <c:pt idx="30">
                  <c:v>635</c:v>
                </c:pt>
                <c:pt idx="31">
                  <c:v>636</c:v>
                </c:pt>
                <c:pt idx="32">
                  <c:v>637</c:v>
                </c:pt>
                <c:pt idx="33">
                  <c:v>638</c:v>
                </c:pt>
                <c:pt idx="34">
                  <c:v>639</c:v>
                </c:pt>
                <c:pt idx="35">
                  <c:v>640</c:v>
                </c:pt>
                <c:pt idx="36">
                  <c:v>641</c:v>
                </c:pt>
                <c:pt idx="37">
                  <c:v>642</c:v>
                </c:pt>
                <c:pt idx="38">
                  <c:v>643</c:v>
                </c:pt>
                <c:pt idx="39">
                  <c:v>644</c:v>
                </c:pt>
                <c:pt idx="40">
                  <c:v>645</c:v>
                </c:pt>
                <c:pt idx="41">
                  <c:v>646</c:v>
                </c:pt>
                <c:pt idx="42">
                  <c:v>647</c:v>
                </c:pt>
                <c:pt idx="43">
                  <c:v>648</c:v>
                </c:pt>
                <c:pt idx="44">
                  <c:v>649</c:v>
                </c:pt>
                <c:pt idx="45">
                  <c:v>650</c:v>
                </c:pt>
                <c:pt idx="46">
                  <c:v>651</c:v>
                </c:pt>
                <c:pt idx="47">
                  <c:v>652</c:v>
                </c:pt>
                <c:pt idx="48">
                  <c:v>653</c:v>
                </c:pt>
                <c:pt idx="49">
                  <c:v>654</c:v>
                </c:pt>
                <c:pt idx="50">
                  <c:v>655</c:v>
                </c:pt>
                <c:pt idx="51">
                  <c:v>656</c:v>
                </c:pt>
                <c:pt idx="52">
                  <c:v>657</c:v>
                </c:pt>
                <c:pt idx="53">
                  <c:v>658</c:v>
                </c:pt>
                <c:pt idx="54">
                  <c:v>659</c:v>
                </c:pt>
                <c:pt idx="55">
                  <c:v>660</c:v>
                </c:pt>
                <c:pt idx="56">
                  <c:v>661</c:v>
                </c:pt>
                <c:pt idx="57">
                  <c:v>662</c:v>
                </c:pt>
                <c:pt idx="58">
                  <c:v>663</c:v>
                </c:pt>
                <c:pt idx="59">
                  <c:v>664</c:v>
                </c:pt>
                <c:pt idx="60">
                  <c:v>665</c:v>
                </c:pt>
                <c:pt idx="61">
                  <c:v>666</c:v>
                </c:pt>
                <c:pt idx="62">
                  <c:v>667</c:v>
                </c:pt>
                <c:pt idx="63">
                  <c:v>668</c:v>
                </c:pt>
                <c:pt idx="64">
                  <c:v>669</c:v>
                </c:pt>
                <c:pt idx="65">
                  <c:v>670</c:v>
                </c:pt>
                <c:pt idx="66">
                  <c:v>671</c:v>
                </c:pt>
                <c:pt idx="67">
                  <c:v>672</c:v>
                </c:pt>
                <c:pt idx="68">
                  <c:v>673</c:v>
                </c:pt>
                <c:pt idx="69">
                  <c:v>674</c:v>
                </c:pt>
                <c:pt idx="70">
                  <c:v>675</c:v>
                </c:pt>
                <c:pt idx="71">
                  <c:v>676</c:v>
                </c:pt>
                <c:pt idx="72">
                  <c:v>677</c:v>
                </c:pt>
                <c:pt idx="73">
                  <c:v>678</c:v>
                </c:pt>
                <c:pt idx="74">
                  <c:v>679</c:v>
                </c:pt>
                <c:pt idx="75">
                  <c:v>680</c:v>
                </c:pt>
                <c:pt idx="76">
                  <c:v>681</c:v>
                </c:pt>
                <c:pt idx="77">
                  <c:v>682</c:v>
                </c:pt>
                <c:pt idx="78">
                  <c:v>683</c:v>
                </c:pt>
                <c:pt idx="79">
                  <c:v>684</c:v>
                </c:pt>
                <c:pt idx="80">
                  <c:v>685</c:v>
                </c:pt>
                <c:pt idx="81">
                  <c:v>686</c:v>
                </c:pt>
                <c:pt idx="82">
                  <c:v>687</c:v>
                </c:pt>
                <c:pt idx="83">
                  <c:v>688</c:v>
                </c:pt>
                <c:pt idx="84">
                  <c:v>689</c:v>
                </c:pt>
                <c:pt idx="85">
                  <c:v>690</c:v>
                </c:pt>
                <c:pt idx="86">
                  <c:v>691</c:v>
                </c:pt>
                <c:pt idx="87">
                  <c:v>692</c:v>
                </c:pt>
                <c:pt idx="88">
                  <c:v>693</c:v>
                </c:pt>
                <c:pt idx="89">
                  <c:v>694</c:v>
                </c:pt>
                <c:pt idx="90">
                  <c:v>695</c:v>
                </c:pt>
                <c:pt idx="91">
                  <c:v>696</c:v>
                </c:pt>
                <c:pt idx="92">
                  <c:v>697</c:v>
                </c:pt>
                <c:pt idx="93">
                  <c:v>698</c:v>
                </c:pt>
                <c:pt idx="94">
                  <c:v>699</c:v>
                </c:pt>
                <c:pt idx="95">
                  <c:v>700</c:v>
                </c:pt>
              </c:numCache>
            </c:numRef>
          </c:xVal>
          <c:yVal>
            <c:numRef>
              <c:f>'Exc 590'!$J$5:$J$100</c:f>
              <c:numCache>
                <c:formatCode>General</c:formatCode>
                <c:ptCount val="96"/>
                <c:pt idx="0">
                  <c:v>15650.515659935363</c:v>
                </c:pt>
                <c:pt idx="1">
                  <c:v>15799.658620859644</c:v>
                </c:pt>
                <c:pt idx="2">
                  <c:v>16017.936177415553</c:v>
                </c:pt>
                <c:pt idx="3">
                  <c:v>15996.800659008873</c:v>
                </c:pt>
                <c:pt idx="4">
                  <c:v>16082.299386687735</c:v>
                </c:pt>
                <c:pt idx="5">
                  <c:v>15908.931093026873</c:v>
                </c:pt>
                <c:pt idx="6">
                  <c:v>15714.866985306278</c:v>
                </c:pt>
                <c:pt idx="7">
                  <c:v>15450.878002519672</c:v>
                </c:pt>
                <c:pt idx="8">
                  <c:v>15255.364058844276</c:v>
                </c:pt>
                <c:pt idx="9">
                  <c:v>15048.376208493788</c:v>
                </c:pt>
                <c:pt idx="10">
                  <c:v>14697.967495679983</c:v>
                </c:pt>
                <c:pt idx="11">
                  <c:v>14480.76127282346</c:v>
                </c:pt>
                <c:pt idx="12">
                  <c:v>14285.417863131273</c:v>
                </c:pt>
                <c:pt idx="13">
                  <c:v>14063.934030013022</c:v>
                </c:pt>
                <c:pt idx="14">
                  <c:v>13753.120099446827</c:v>
                </c:pt>
                <c:pt idx="15">
                  <c:v>13497.693467524439</c:v>
                </c:pt>
                <c:pt idx="16">
                  <c:v>13138.125237807655</c:v>
                </c:pt>
                <c:pt idx="17">
                  <c:v>12900.368778681946</c:v>
                </c:pt>
                <c:pt idx="18">
                  <c:v>12483.389421935264</c:v>
                </c:pt>
                <c:pt idx="19">
                  <c:v>12251.025283010304</c:v>
                </c:pt>
                <c:pt idx="20">
                  <c:v>11887.77126131498</c:v>
                </c:pt>
                <c:pt idx="21">
                  <c:v>11568.362893351139</c:v>
                </c:pt>
                <c:pt idx="22">
                  <c:v>11428.060960775834</c:v>
                </c:pt>
                <c:pt idx="23">
                  <c:v>10947.801018162563</c:v>
                </c:pt>
                <c:pt idx="24">
                  <c:v>10805.240550151115</c:v>
                </c:pt>
                <c:pt idx="25">
                  <c:v>10632.350583516323</c:v>
                </c:pt>
                <c:pt idx="26">
                  <c:v>10266.308004388258</c:v>
                </c:pt>
                <c:pt idx="27">
                  <c:v>10013.332427102574</c:v>
                </c:pt>
                <c:pt idx="28">
                  <c:v>9716.6627158265819</c:v>
                </c:pt>
                <c:pt idx="29">
                  <c:v>9518.8046726259035</c:v>
                </c:pt>
                <c:pt idx="30">
                  <c:v>9240.6346304551607</c:v>
                </c:pt>
                <c:pt idx="31">
                  <c:v>9010.7001551446174</c:v>
                </c:pt>
                <c:pt idx="32">
                  <c:v>8769.4474522656055</c:v>
                </c:pt>
                <c:pt idx="33">
                  <c:v>8410.5875030644456</c:v>
                </c:pt>
                <c:pt idx="34">
                  <c:v>8264.961582720689</c:v>
                </c:pt>
                <c:pt idx="35">
                  <c:v>8092.414466637505</c:v>
                </c:pt>
                <c:pt idx="36">
                  <c:v>7682.5399002644172</c:v>
                </c:pt>
                <c:pt idx="37">
                  <c:v>7526.9522996820324</c:v>
                </c:pt>
                <c:pt idx="38">
                  <c:v>7339.9519828756538</c:v>
                </c:pt>
                <c:pt idx="39">
                  <c:v>7202.7452123858238</c:v>
                </c:pt>
                <c:pt idx="40">
                  <c:v>7011.898076738712</c:v>
                </c:pt>
                <c:pt idx="41">
                  <c:v>6783.4966246918548</c:v>
                </c:pt>
                <c:pt idx="42">
                  <c:v>6647.3487098050819</c:v>
                </c:pt>
                <c:pt idx="43">
                  <c:v>6532.4058341474138</c:v>
                </c:pt>
                <c:pt idx="44">
                  <c:v>6386.9664910535766</c:v>
                </c:pt>
                <c:pt idx="45">
                  <c:v>6223.9051049632017</c:v>
                </c:pt>
                <c:pt idx="46">
                  <c:v>6125.0684806952286</c:v>
                </c:pt>
                <c:pt idx="47">
                  <c:v>5940.9910094059251</c:v>
                </c:pt>
                <c:pt idx="48">
                  <c:v>5777.9551737032789</c:v>
                </c:pt>
                <c:pt idx="49">
                  <c:v>5611.029737115331</c:v>
                </c:pt>
                <c:pt idx="50">
                  <c:v>5569.211476940317</c:v>
                </c:pt>
                <c:pt idx="51">
                  <c:v>5397.7154919243631</c:v>
                </c:pt>
                <c:pt idx="52">
                  <c:v>5247.9397132575177</c:v>
                </c:pt>
                <c:pt idx="53">
                  <c:v>5157.7759601355638</c:v>
                </c:pt>
                <c:pt idx="54">
                  <c:v>5016.8269491361689</c:v>
                </c:pt>
                <c:pt idx="55">
                  <c:v>4749.5526618437834</c:v>
                </c:pt>
                <c:pt idx="56">
                  <c:v>4741.0467595105929</c:v>
                </c:pt>
                <c:pt idx="57">
                  <c:v>4580.8838569396939</c:v>
                </c:pt>
                <c:pt idx="58">
                  <c:v>4384.2183632313445</c:v>
                </c:pt>
                <c:pt idx="59">
                  <c:v>4278.7297252281223</c:v>
                </c:pt>
                <c:pt idx="60">
                  <c:v>4165.3424522465466</c:v>
                </c:pt>
                <c:pt idx="61">
                  <c:v>4072.8583674018446</c:v>
                </c:pt>
                <c:pt idx="62">
                  <c:v>3900.3088745384075</c:v>
                </c:pt>
                <c:pt idx="63">
                  <c:v>3790.2586010331297</c:v>
                </c:pt>
                <c:pt idx="64">
                  <c:v>3714.9734922997955</c:v>
                </c:pt>
                <c:pt idx="65">
                  <c:v>3476.8212992618319</c:v>
                </c:pt>
                <c:pt idx="66">
                  <c:v>3365.731184395529</c:v>
                </c:pt>
                <c:pt idx="67">
                  <c:v>3291.7461744610086</c:v>
                </c:pt>
                <c:pt idx="68">
                  <c:v>3126.4535859074035</c:v>
                </c:pt>
                <c:pt idx="69">
                  <c:v>2990.7780560960691</c:v>
                </c:pt>
                <c:pt idx="70">
                  <c:v>2910.6769963735264</c:v>
                </c:pt>
                <c:pt idx="71">
                  <c:v>2842.3231730552584</c:v>
                </c:pt>
                <c:pt idx="72">
                  <c:v>2772.6169617725941</c:v>
                </c:pt>
                <c:pt idx="73">
                  <c:v>2642.3438534780857</c:v>
                </c:pt>
                <c:pt idx="74">
                  <c:v>2580.4008006993081</c:v>
                </c:pt>
                <c:pt idx="75">
                  <c:v>2462.0407092317755</c:v>
                </c:pt>
                <c:pt idx="76">
                  <c:v>2310.1323644822323</c:v>
                </c:pt>
                <c:pt idx="77">
                  <c:v>2265.8363108926583</c:v>
                </c:pt>
                <c:pt idx="78">
                  <c:v>2177.9144557450741</c:v>
                </c:pt>
                <c:pt idx="79">
                  <c:v>2124.717360105119</c:v>
                </c:pt>
                <c:pt idx="80">
                  <c:v>2134.4051164194993</c:v>
                </c:pt>
                <c:pt idx="81">
                  <c:v>2062.177141287581</c:v>
                </c:pt>
                <c:pt idx="82">
                  <c:v>2005.6026409070137</c:v>
                </c:pt>
                <c:pt idx="83">
                  <c:v>1939.6915534945613</c:v>
                </c:pt>
                <c:pt idx="84">
                  <c:v>1830.345995334528</c:v>
                </c:pt>
                <c:pt idx="85">
                  <c:v>1838.8798248357011</c:v>
                </c:pt>
                <c:pt idx="86">
                  <c:v>1717.0668658544998</c:v>
                </c:pt>
                <c:pt idx="87">
                  <c:v>1693.4280036455332</c:v>
                </c:pt>
                <c:pt idx="88">
                  <c:v>1601.7603428180025</c:v>
                </c:pt>
                <c:pt idx="89">
                  <c:v>1520.2373743086398</c:v>
                </c:pt>
                <c:pt idx="90">
                  <c:v>1461.6984650483289</c:v>
                </c:pt>
                <c:pt idx="91">
                  <c:v>1458.4963478514328</c:v>
                </c:pt>
                <c:pt idx="92">
                  <c:v>1366.6741963074066</c:v>
                </c:pt>
                <c:pt idx="93">
                  <c:v>1263.9158846207063</c:v>
                </c:pt>
                <c:pt idx="94">
                  <c:v>1306.7472473788926</c:v>
                </c:pt>
                <c:pt idx="95">
                  <c:v>1234.944121717336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B2A-4EE7-9A69-29DD0BC90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91936"/>
        <c:axId val="83999360"/>
      </c:scatterChart>
      <c:valAx>
        <c:axId val="83991936"/>
        <c:scaling>
          <c:orientation val="minMax"/>
          <c:max val="700"/>
          <c:min val="605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5601043997017149"/>
              <c:y val="0.962221064010501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3999360"/>
        <c:crosses val="autoZero"/>
        <c:crossBetween val="midCat"/>
        <c:majorUnit val="20"/>
        <c:minorUnit val="1"/>
      </c:valAx>
      <c:valAx>
        <c:axId val="839993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photon count (1/s)</a:t>
                </a:r>
              </a:p>
            </c:rich>
          </c:tx>
          <c:layout>
            <c:manualLayout>
              <c:xMode val="edge"/>
              <c:yMode val="edge"/>
              <c:x val="8.552386278896343E-4"/>
              <c:y val="0.345324492317195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39919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592269874895102"/>
          <c:y val="6.2350280627454201E-2"/>
          <c:w val="0.45516127742915402"/>
          <c:h val="0.2661875783803789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763580017024901"/>
          <c:y val="5.084735967637069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1600919711657964"/>
          <c:y val="0.34745906489615702"/>
          <c:w val="0.85111033432761618"/>
          <c:h val="0.40678134426867202"/>
        </c:manualLayout>
      </c:layout>
      <c:scatterChart>
        <c:scatterStyle val="lineMarker"/>
        <c:varyColors val="0"/>
        <c:ser>
          <c:idx val="2"/>
          <c:order val="0"/>
          <c:tx>
            <c:strRef>
              <c:f>'Exc 590'!$G$2:$G$3</c:f>
              <c:strCache>
                <c:ptCount val="2"/>
                <c:pt idx="0">
                  <c:v>unmix</c:v>
                </c:pt>
                <c:pt idx="1">
                  <c:v>diff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plus"/>
            <c:size val="2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'Exc 590'!$B$5:$B$100</c:f>
              <c:numCache>
                <c:formatCode>0</c:formatCode>
                <c:ptCount val="96"/>
                <c:pt idx="0">
                  <c:v>605</c:v>
                </c:pt>
                <c:pt idx="1">
                  <c:v>606</c:v>
                </c:pt>
                <c:pt idx="2">
                  <c:v>607</c:v>
                </c:pt>
                <c:pt idx="3">
                  <c:v>608</c:v>
                </c:pt>
                <c:pt idx="4">
                  <c:v>609</c:v>
                </c:pt>
                <c:pt idx="5">
                  <c:v>610</c:v>
                </c:pt>
                <c:pt idx="6">
                  <c:v>611</c:v>
                </c:pt>
                <c:pt idx="7">
                  <c:v>612</c:v>
                </c:pt>
                <c:pt idx="8">
                  <c:v>613</c:v>
                </c:pt>
                <c:pt idx="9">
                  <c:v>614</c:v>
                </c:pt>
                <c:pt idx="10">
                  <c:v>615</c:v>
                </c:pt>
                <c:pt idx="11">
                  <c:v>616</c:v>
                </c:pt>
                <c:pt idx="12">
                  <c:v>617</c:v>
                </c:pt>
                <c:pt idx="13">
                  <c:v>618</c:v>
                </c:pt>
                <c:pt idx="14">
                  <c:v>619</c:v>
                </c:pt>
                <c:pt idx="15">
                  <c:v>620</c:v>
                </c:pt>
                <c:pt idx="16">
                  <c:v>621</c:v>
                </c:pt>
                <c:pt idx="17">
                  <c:v>622</c:v>
                </c:pt>
                <c:pt idx="18">
                  <c:v>623</c:v>
                </c:pt>
                <c:pt idx="19">
                  <c:v>624</c:v>
                </c:pt>
                <c:pt idx="20">
                  <c:v>625</c:v>
                </c:pt>
                <c:pt idx="21">
                  <c:v>626</c:v>
                </c:pt>
                <c:pt idx="22">
                  <c:v>627</c:v>
                </c:pt>
                <c:pt idx="23">
                  <c:v>628</c:v>
                </c:pt>
                <c:pt idx="24">
                  <c:v>629</c:v>
                </c:pt>
                <c:pt idx="25">
                  <c:v>630</c:v>
                </c:pt>
                <c:pt idx="26">
                  <c:v>631</c:v>
                </c:pt>
                <c:pt idx="27">
                  <c:v>632</c:v>
                </c:pt>
                <c:pt idx="28">
                  <c:v>633</c:v>
                </c:pt>
                <c:pt idx="29">
                  <c:v>634</c:v>
                </c:pt>
                <c:pt idx="30">
                  <c:v>635</c:v>
                </c:pt>
                <c:pt idx="31">
                  <c:v>636</c:v>
                </c:pt>
                <c:pt idx="32">
                  <c:v>637</c:v>
                </c:pt>
                <c:pt idx="33">
                  <c:v>638</c:v>
                </c:pt>
                <c:pt idx="34">
                  <c:v>639</c:v>
                </c:pt>
                <c:pt idx="35">
                  <c:v>640</c:v>
                </c:pt>
                <c:pt idx="36">
                  <c:v>641</c:v>
                </c:pt>
                <c:pt idx="37">
                  <c:v>642</c:v>
                </c:pt>
                <c:pt idx="38">
                  <c:v>643</c:v>
                </c:pt>
                <c:pt idx="39">
                  <c:v>644</c:v>
                </c:pt>
                <c:pt idx="40">
                  <c:v>645</c:v>
                </c:pt>
                <c:pt idx="41">
                  <c:v>646</c:v>
                </c:pt>
                <c:pt idx="42">
                  <c:v>647</c:v>
                </c:pt>
                <c:pt idx="43">
                  <c:v>648</c:v>
                </c:pt>
                <c:pt idx="44">
                  <c:v>649</c:v>
                </c:pt>
                <c:pt idx="45">
                  <c:v>650</c:v>
                </c:pt>
                <c:pt idx="46">
                  <c:v>651</c:v>
                </c:pt>
                <c:pt idx="47">
                  <c:v>652</c:v>
                </c:pt>
                <c:pt idx="48">
                  <c:v>653</c:v>
                </c:pt>
                <c:pt idx="49">
                  <c:v>654</c:v>
                </c:pt>
                <c:pt idx="50">
                  <c:v>655</c:v>
                </c:pt>
                <c:pt idx="51">
                  <c:v>656</c:v>
                </c:pt>
                <c:pt idx="52">
                  <c:v>657</c:v>
                </c:pt>
                <c:pt idx="53">
                  <c:v>658</c:v>
                </c:pt>
                <c:pt idx="54">
                  <c:v>659</c:v>
                </c:pt>
                <c:pt idx="55">
                  <c:v>660</c:v>
                </c:pt>
                <c:pt idx="56">
                  <c:v>661</c:v>
                </c:pt>
                <c:pt idx="57">
                  <c:v>662</c:v>
                </c:pt>
                <c:pt idx="58">
                  <c:v>663</c:v>
                </c:pt>
                <c:pt idx="59">
                  <c:v>664</c:v>
                </c:pt>
                <c:pt idx="60">
                  <c:v>665</c:v>
                </c:pt>
                <c:pt idx="61">
                  <c:v>666</c:v>
                </c:pt>
                <c:pt idx="62">
                  <c:v>667</c:v>
                </c:pt>
                <c:pt idx="63">
                  <c:v>668</c:v>
                </c:pt>
                <c:pt idx="64">
                  <c:v>669</c:v>
                </c:pt>
                <c:pt idx="65">
                  <c:v>670</c:v>
                </c:pt>
                <c:pt idx="66">
                  <c:v>671</c:v>
                </c:pt>
                <c:pt idx="67">
                  <c:v>672</c:v>
                </c:pt>
                <c:pt idx="68">
                  <c:v>673</c:v>
                </c:pt>
                <c:pt idx="69">
                  <c:v>674</c:v>
                </c:pt>
                <c:pt idx="70">
                  <c:v>675</c:v>
                </c:pt>
                <c:pt idx="71">
                  <c:v>676</c:v>
                </c:pt>
                <c:pt idx="72">
                  <c:v>677</c:v>
                </c:pt>
                <c:pt idx="73">
                  <c:v>678</c:v>
                </c:pt>
                <c:pt idx="74">
                  <c:v>679</c:v>
                </c:pt>
                <c:pt idx="75">
                  <c:v>680</c:v>
                </c:pt>
                <c:pt idx="76">
                  <c:v>681</c:v>
                </c:pt>
                <c:pt idx="77">
                  <c:v>682</c:v>
                </c:pt>
                <c:pt idx="78">
                  <c:v>683</c:v>
                </c:pt>
                <c:pt idx="79">
                  <c:v>684</c:v>
                </c:pt>
                <c:pt idx="80">
                  <c:v>685</c:v>
                </c:pt>
                <c:pt idx="81">
                  <c:v>686</c:v>
                </c:pt>
                <c:pt idx="82">
                  <c:v>687</c:v>
                </c:pt>
                <c:pt idx="83">
                  <c:v>688</c:v>
                </c:pt>
                <c:pt idx="84">
                  <c:v>689</c:v>
                </c:pt>
                <c:pt idx="85">
                  <c:v>690</c:v>
                </c:pt>
                <c:pt idx="86">
                  <c:v>691</c:v>
                </c:pt>
                <c:pt idx="87">
                  <c:v>692</c:v>
                </c:pt>
                <c:pt idx="88">
                  <c:v>693</c:v>
                </c:pt>
                <c:pt idx="89">
                  <c:v>694</c:v>
                </c:pt>
                <c:pt idx="90">
                  <c:v>695</c:v>
                </c:pt>
                <c:pt idx="91">
                  <c:v>696</c:v>
                </c:pt>
                <c:pt idx="92">
                  <c:v>697</c:v>
                </c:pt>
                <c:pt idx="93">
                  <c:v>698</c:v>
                </c:pt>
                <c:pt idx="94">
                  <c:v>699</c:v>
                </c:pt>
                <c:pt idx="95">
                  <c:v>700</c:v>
                </c:pt>
              </c:numCache>
            </c:numRef>
          </c:xVal>
          <c:yVal>
            <c:numRef>
              <c:f>'Exc 590'!$G$5:$G$100</c:f>
              <c:numCache>
                <c:formatCode>0</c:formatCode>
                <c:ptCount val="96"/>
                <c:pt idx="0">
                  <c:v>-120.0502785926401</c:v>
                </c:pt>
                <c:pt idx="1">
                  <c:v>-28.278789734660677</c:v>
                </c:pt>
                <c:pt idx="2">
                  <c:v>-186.72629241916366</c:v>
                </c:pt>
                <c:pt idx="3">
                  <c:v>86.270462550208322</c:v>
                </c:pt>
                <c:pt idx="4">
                  <c:v>-73.352426596276928</c:v>
                </c:pt>
                <c:pt idx="5">
                  <c:v>-74.262501141281973</c:v>
                </c:pt>
                <c:pt idx="6">
                  <c:v>-228.34118034772291</c:v>
                </c:pt>
                <c:pt idx="7">
                  <c:v>-28.017739900082233</c:v>
                </c:pt>
                <c:pt idx="8">
                  <c:v>-40.464630829506859</c:v>
                </c:pt>
                <c:pt idx="9">
                  <c:v>-139.6225373026009</c:v>
                </c:pt>
                <c:pt idx="10">
                  <c:v>32.046095478099232</c:v>
                </c:pt>
                <c:pt idx="11">
                  <c:v>116.38444041387083</c:v>
                </c:pt>
                <c:pt idx="12">
                  <c:v>4.0196707850882376</c:v>
                </c:pt>
                <c:pt idx="13">
                  <c:v>127.06459292893305</c:v>
                </c:pt>
                <c:pt idx="14">
                  <c:v>197.47177483328778</c:v>
                </c:pt>
                <c:pt idx="15">
                  <c:v>44.720665547769386</c:v>
                </c:pt>
                <c:pt idx="16">
                  <c:v>133.72956262824482</c:v>
                </c:pt>
                <c:pt idx="17">
                  <c:v>-91.230809329221302</c:v>
                </c:pt>
                <c:pt idx="18">
                  <c:v>36.837385109629395</c:v>
                </c:pt>
                <c:pt idx="19">
                  <c:v>-17.482916755179758</c:v>
                </c:pt>
                <c:pt idx="20">
                  <c:v>75.27979790828249</c:v>
                </c:pt>
                <c:pt idx="21">
                  <c:v>-35.290502766079953</c:v>
                </c:pt>
                <c:pt idx="22">
                  <c:v>-165.18514304383098</c:v>
                </c:pt>
                <c:pt idx="23">
                  <c:v>62.417064125585966</c:v>
                </c:pt>
                <c:pt idx="24">
                  <c:v>-7.9014934626848117</c:v>
                </c:pt>
                <c:pt idx="25">
                  <c:v>-55.001435267467969</c:v>
                </c:pt>
                <c:pt idx="26">
                  <c:v>146.5620535652215</c:v>
                </c:pt>
                <c:pt idx="27">
                  <c:v>129.37752100756006</c:v>
                </c:pt>
                <c:pt idx="28">
                  <c:v>126.64059571218968</c:v>
                </c:pt>
                <c:pt idx="29">
                  <c:v>-61.559673321065929</c:v>
                </c:pt>
                <c:pt idx="30">
                  <c:v>17.564682348662245</c:v>
                </c:pt>
                <c:pt idx="31">
                  <c:v>49.155634452836239</c:v>
                </c:pt>
                <c:pt idx="32">
                  <c:v>140.53274464312199</c:v>
                </c:pt>
                <c:pt idx="33">
                  <c:v>79.823221412512794</c:v>
                </c:pt>
                <c:pt idx="34">
                  <c:v>-55.37313222193734</c:v>
                </c:pt>
                <c:pt idx="35">
                  <c:v>-74.364442582624179</c:v>
                </c:pt>
                <c:pt idx="36">
                  <c:v>199.17417850208403</c:v>
                </c:pt>
                <c:pt idx="37">
                  <c:v>-62.060126121155008</c:v>
                </c:pt>
                <c:pt idx="38">
                  <c:v>71.393631333120538</c:v>
                </c:pt>
                <c:pt idx="39">
                  <c:v>46.600193380614655</c:v>
                </c:pt>
                <c:pt idx="40">
                  <c:v>-52.912166327059822</c:v>
                </c:pt>
                <c:pt idx="41">
                  <c:v>104.67312327009495</c:v>
                </c:pt>
                <c:pt idx="42">
                  <c:v>25.546271349246126</c:v>
                </c:pt>
                <c:pt idx="43">
                  <c:v>-39.156344552720839</c:v>
                </c:pt>
                <c:pt idx="44">
                  <c:v>-9.1764235408963941</c:v>
                </c:pt>
                <c:pt idx="45">
                  <c:v>-27.866584004742435</c:v>
                </c:pt>
                <c:pt idx="46">
                  <c:v>-21.496811354729289</c:v>
                </c:pt>
                <c:pt idx="47">
                  <c:v>5.8451406652275182</c:v>
                </c:pt>
                <c:pt idx="48">
                  <c:v>13.972512093113437</c:v>
                </c:pt>
                <c:pt idx="49">
                  <c:v>59.674845446708787</c:v>
                </c:pt>
                <c:pt idx="50">
                  <c:v>29.162159908504691</c:v>
                </c:pt>
                <c:pt idx="51">
                  <c:v>-116.23951077003585</c:v>
                </c:pt>
                <c:pt idx="52">
                  <c:v>-86.963016070166304</c:v>
                </c:pt>
                <c:pt idx="53">
                  <c:v>-134.20090387670189</c:v>
                </c:pt>
                <c:pt idx="54">
                  <c:v>21.787018092365543</c:v>
                </c:pt>
                <c:pt idx="55">
                  <c:v>112.18637669413602</c:v>
                </c:pt>
                <c:pt idx="56">
                  <c:v>-63.179408738741586</c:v>
                </c:pt>
                <c:pt idx="57">
                  <c:v>-48.158764114992664</c:v>
                </c:pt>
                <c:pt idx="58">
                  <c:v>13.391825515642267</c:v>
                </c:pt>
                <c:pt idx="59">
                  <c:v>42.701454375037429</c:v>
                </c:pt>
                <c:pt idx="60">
                  <c:v>33.983710900722144</c:v>
                </c:pt>
                <c:pt idx="61">
                  <c:v>11.45707155538912</c:v>
                </c:pt>
                <c:pt idx="62">
                  <c:v>86.189095782205186</c:v>
                </c:pt>
                <c:pt idx="63">
                  <c:v>35.136368584410775</c:v>
                </c:pt>
                <c:pt idx="64">
                  <c:v>-57.944594411744674</c:v>
                </c:pt>
                <c:pt idx="65">
                  <c:v>4.9290055173883047</c:v>
                </c:pt>
                <c:pt idx="66">
                  <c:v>-20.508820122723137</c:v>
                </c:pt>
                <c:pt idx="67">
                  <c:v>-65.736604280699794</c:v>
                </c:pt>
                <c:pt idx="68">
                  <c:v>-4.7417731126561193</c:v>
                </c:pt>
                <c:pt idx="69">
                  <c:v>4.5967315237980984</c:v>
                </c:pt>
                <c:pt idx="70">
                  <c:v>50.027597716612036</c:v>
                </c:pt>
                <c:pt idx="71">
                  <c:v>65.870576870858258</c:v>
                </c:pt>
                <c:pt idx="72">
                  <c:v>-10.215681606276576</c:v>
                </c:pt>
                <c:pt idx="73">
                  <c:v>20.318471835919354</c:v>
                </c:pt>
                <c:pt idx="74">
                  <c:v>-87.796612235288194</c:v>
                </c:pt>
                <c:pt idx="75">
                  <c:v>-15.422682372514373</c:v>
                </c:pt>
                <c:pt idx="76">
                  <c:v>-6.0289819265067308</c:v>
                </c:pt>
                <c:pt idx="77">
                  <c:v>-15.433704708486857</c:v>
                </c:pt>
                <c:pt idx="78">
                  <c:v>4.6386081048640335</c:v>
                </c:pt>
                <c:pt idx="79">
                  <c:v>10.588489680305429</c:v>
                </c:pt>
                <c:pt idx="80">
                  <c:v>15.185567121071472</c:v>
                </c:pt>
                <c:pt idx="81">
                  <c:v>2.5261580066003262</c:v>
                </c:pt>
                <c:pt idx="82">
                  <c:v>-33.513699419291697</c:v>
                </c:pt>
                <c:pt idx="83">
                  <c:v>-2.0005976609418212</c:v>
                </c:pt>
                <c:pt idx="84">
                  <c:v>77.482105506087919</c:v>
                </c:pt>
                <c:pt idx="85">
                  <c:v>-30.233154375978302</c:v>
                </c:pt>
                <c:pt idx="86">
                  <c:v>-37.634551091241519</c:v>
                </c:pt>
                <c:pt idx="87">
                  <c:v>-21.638692257319462</c:v>
                </c:pt>
                <c:pt idx="88">
                  <c:v>-22.722258575150136</c:v>
                </c:pt>
                <c:pt idx="89">
                  <c:v>27.85260276283816</c:v>
                </c:pt>
                <c:pt idx="90">
                  <c:v>36.811022290541587</c:v>
                </c:pt>
                <c:pt idx="91">
                  <c:v>65.500525985693002</c:v>
                </c:pt>
                <c:pt idx="92">
                  <c:v>-27.871207141896321</c:v>
                </c:pt>
                <c:pt idx="93">
                  <c:v>91.559084293761316</c:v>
                </c:pt>
                <c:pt idx="94">
                  <c:v>-37.286164259219277</c:v>
                </c:pt>
                <c:pt idx="95">
                  <c:v>-10.677810187250998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D6-4273-994B-CA445B774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099456"/>
        <c:axId val="84102528"/>
      </c:scatterChart>
      <c:valAx>
        <c:axId val="84099456"/>
        <c:scaling>
          <c:orientation val="minMax"/>
          <c:max val="700"/>
          <c:min val="605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6225702212279396"/>
              <c:y val="0.86443843482905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4102528"/>
        <c:crosses val="autoZero"/>
        <c:crossBetween val="midCat"/>
        <c:majorUnit val="20"/>
        <c:minorUnit val="1"/>
      </c:valAx>
      <c:valAx>
        <c:axId val="84102528"/>
        <c:scaling>
          <c:orientation val="minMax"/>
          <c:max val="500"/>
          <c:min val="-5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 sz="1000"/>
                  <a:t>photon count (1/s)</a:t>
                </a:r>
              </a:p>
            </c:rich>
          </c:tx>
          <c:layout>
            <c:manualLayout>
              <c:xMode val="edge"/>
              <c:yMode val="edge"/>
              <c:x val="5.5384663186676603E-4"/>
              <c:y val="0.219987980769230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nl-NL"/>
          </a:p>
        </c:txPr>
        <c:crossAx val="84099456"/>
        <c:crosses val="autoZero"/>
        <c:crossBetween val="midCat"/>
        <c:majorUnit val="250"/>
        <c:minorUnit val="25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nl-NL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595406</xdr:colOff>
      <xdr:row>199</xdr:row>
      <xdr:rowOff>10582</xdr:rowOff>
    </xdr:from>
    <xdr:to>
      <xdr:col>16</xdr:col>
      <xdr:colOff>419846</xdr:colOff>
      <xdr:row>213</xdr:row>
      <xdr:rowOff>10583</xdr:rowOff>
    </xdr:to>
    <xdr:graphicFrame macro="">
      <xdr:nvGraphicFramePr>
        <xdr:cNvPr id="3230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199</xdr:row>
      <xdr:rowOff>841</xdr:rowOff>
    </xdr:from>
    <xdr:to>
      <xdr:col>11</xdr:col>
      <xdr:colOff>453064</xdr:colOff>
      <xdr:row>213</xdr:row>
      <xdr:rowOff>12387</xdr:rowOff>
    </xdr:to>
    <xdr:graphicFrame macro="">
      <xdr:nvGraphicFramePr>
        <xdr:cNvPr id="3231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199</xdr:row>
      <xdr:rowOff>1555</xdr:rowOff>
    </xdr:from>
    <xdr:to>
      <xdr:col>7</xdr:col>
      <xdr:colOff>464655</xdr:colOff>
      <xdr:row>213</xdr:row>
      <xdr:rowOff>24648</xdr:rowOff>
    </xdr:to>
    <xdr:graphicFrame macro="">
      <xdr:nvGraphicFramePr>
        <xdr:cNvPr id="3232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199</xdr:row>
      <xdr:rowOff>2271</xdr:rowOff>
    </xdr:from>
    <xdr:to>
      <xdr:col>3</xdr:col>
      <xdr:colOff>476249</xdr:colOff>
      <xdr:row>213</xdr:row>
      <xdr:rowOff>36909</xdr:rowOff>
    </xdr:to>
    <xdr:graphicFrame macro="">
      <xdr:nvGraphicFramePr>
        <xdr:cNvPr id="24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0</xdr:row>
      <xdr:rowOff>76200</xdr:rowOff>
    </xdr:from>
    <xdr:to>
      <xdr:col>16</xdr:col>
      <xdr:colOff>939800</xdr:colOff>
      <xdr:row>32</xdr:row>
      <xdr:rowOff>76200</xdr:rowOff>
    </xdr:to>
    <xdr:graphicFrame macro="">
      <xdr:nvGraphicFramePr>
        <xdr:cNvPr id="2191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114300</xdr:colOff>
      <xdr:row>32</xdr:row>
      <xdr:rowOff>101600</xdr:rowOff>
    </xdr:from>
    <xdr:to>
      <xdr:col>16</xdr:col>
      <xdr:colOff>817050</xdr:colOff>
      <xdr:row>40</xdr:row>
      <xdr:rowOff>114300</xdr:rowOff>
    </xdr:to>
    <xdr:graphicFrame macro="">
      <xdr:nvGraphicFramePr>
        <xdr:cNvPr id="219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114300</xdr:colOff>
      <xdr:row>40</xdr:row>
      <xdr:rowOff>165100</xdr:rowOff>
    </xdr:from>
    <xdr:to>
      <xdr:col>16</xdr:col>
      <xdr:colOff>817050</xdr:colOff>
      <xdr:row>71</xdr:row>
      <xdr:rowOff>40075</xdr:rowOff>
    </xdr:to>
    <xdr:graphicFrame macro="">
      <xdr:nvGraphicFramePr>
        <xdr:cNvPr id="219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114300</xdr:colOff>
      <xdr:row>71</xdr:row>
      <xdr:rowOff>101599</xdr:rowOff>
    </xdr:from>
    <xdr:to>
      <xdr:col>16</xdr:col>
      <xdr:colOff>817050</xdr:colOff>
      <xdr:row>80</xdr:row>
      <xdr:rowOff>141874</xdr:rowOff>
    </xdr:to>
    <xdr:graphicFrame macro="">
      <xdr:nvGraphicFramePr>
        <xdr:cNvPr id="219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tabSelected="1" workbookViewId="0"/>
  </sheetViews>
  <sheetFormatPr defaultRowHeight="12.75" x14ac:dyDescent="0.2"/>
  <cols>
    <col min="2" max="3" width="10" customWidth="1"/>
    <col min="4" max="4" width="17.75" customWidth="1"/>
    <col min="5" max="12" width="10" customWidth="1"/>
  </cols>
  <sheetData>
    <row r="1" spans="2:12" ht="13.5" thickBot="1" x14ac:dyDescent="0.25"/>
    <row r="2" spans="2:12" ht="18" x14ac:dyDescent="0.25">
      <c r="B2" s="111" t="s">
        <v>123</v>
      </c>
      <c r="C2" s="112"/>
      <c r="D2" s="112"/>
      <c r="E2" s="112"/>
      <c r="F2" s="112"/>
      <c r="G2" s="112"/>
      <c r="H2" s="99"/>
      <c r="I2" s="99"/>
      <c r="J2" s="99"/>
      <c r="K2" s="99"/>
      <c r="L2" s="100"/>
    </row>
    <row r="3" spans="2:12" x14ac:dyDescent="0.2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103"/>
    </row>
    <row r="4" spans="2:12" x14ac:dyDescent="0.2">
      <c r="B4" s="113" t="s">
        <v>125</v>
      </c>
      <c r="C4" s="102"/>
      <c r="D4" s="114" t="s">
        <v>124</v>
      </c>
      <c r="E4" s="102"/>
      <c r="F4" s="102"/>
      <c r="G4" s="102"/>
      <c r="H4" s="102"/>
      <c r="I4" s="102"/>
      <c r="J4" s="102"/>
      <c r="K4" s="102"/>
      <c r="L4" s="103"/>
    </row>
    <row r="5" spans="2:12" x14ac:dyDescent="0.2">
      <c r="B5" s="101"/>
      <c r="C5" s="102"/>
      <c r="D5" s="102"/>
      <c r="E5" s="102"/>
      <c r="F5" s="102"/>
      <c r="G5" s="102"/>
      <c r="H5" s="102"/>
      <c r="I5" s="102"/>
      <c r="J5" s="102"/>
      <c r="K5" s="102"/>
      <c r="L5" s="103"/>
    </row>
    <row r="6" spans="2:12" x14ac:dyDescent="0.2">
      <c r="B6" s="113" t="s">
        <v>126</v>
      </c>
      <c r="C6" s="102"/>
      <c r="D6" s="114" t="s">
        <v>127</v>
      </c>
      <c r="E6" s="102"/>
      <c r="F6" s="102"/>
      <c r="G6" s="102"/>
      <c r="H6" s="102"/>
      <c r="I6" s="102"/>
      <c r="J6" s="102"/>
      <c r="K6" s="102"/>
      <c r="L6" s="103"/>
    </row>
    <row r="7" spans="2:12" x14ac:dyDescent="0.2">
      <c r="B7" s="101"/>
      <c r="C7" s="102"/>
      <c r="D7" s="114" t="s">
        <v>128</v>
      </c>
      <c r="E7" s="102"/>
      <c r="F7" s="102"/>
      <c r="G7" s="102"/>
      <c r="H7" s="102"/>
      <c r="I7" s="102"/>
      <c r="J7" s="102"/>
      <c r="K7" s="102"/>
      <c r="L7" s="103"/>
    </row>
    <row r="8" spans="2:12" x14ac:dyDescent="0.2">
      <c r="B8" s="101"/>
      <c r="C8" s="102"/>
      <c r="D8" s="102"/>
      <c r="E8" s="102"/>
      <c r="F8" s="102"/>
      <c r="G8" s="102"/>
      <c r="H8" s="102"/>
      <c r="I8" s="102"/>
      <c r="J8" s="102"/>
      <c r="K8" s="102"/>
      <c r="L8" s="103"/>
    </row>
    <row r="9" spans="2:12" x14ac:dyDescent="0.2">
      <c r="B9" s="113" t="s">
        <v>129</v>
      </c>
      <c r="C9" s="102"/>
      <c r="D9" s="114" t="s">
        <v>130</v>
      </c>
      <c r="E9" s="102"/>
      <c r="F9" s="102"/>
      <c r="G9" s="102"/>
      <c r="H9" s="102"/>
      <c r="I9" s="102"/>
      <c r="J9" s="102"/>
      <c r="K9" s="102"/>
      <c r="L9" s="103"/>
    </row>
    <row r="10" spans="2:12" x14ac:dyDescent="0.2">
      <c r="B10" s="101"/>
      <c r="C10" s="102"/>
      <c r="D10" s="114" t="s">
        <v>131</v>
      </c>
      <c r="E10" s="102"/>
      <c r="F10" s="102"/>
      <c r="G10" s="102"/>
      <c r="H10" s="102"/>
      <c r="I10" s="102"/>
      <c r="J10" s="102"/>
      <c r="K10" s="102"/>
      <c r="L10" s="103"/>
    </row>
    <row r="11" spans="2:12" x14ac:dyDescent="0.2">
      <c r="B11" s="101"/>
      <c r="C11" s="102"/>
      <c r="D11" s="102"/>
      <c r="E11" s="102"/>
      <c r="F11" s="102"/>
      <c r="G11" s="102"/>
      <c r="H11" s="102"/>
      <c r="I11" s="102"/>
      <c r="J11" s="102"/>
      <c r="K11" s="102"/>
      <c r="L11" s="103"/>
    </row>
    <row r="12" spans="2:12" x14ac:dyDescent="0.2">
      <c r="B12" s="101"/>
      <c r="C12" s="102"/>
      <c r="D12" s="107" t="s">
        <v>132</v>
      </c>
      <c r="E12" s="102"/>
      <c r="F12" s="102"/>
      <c r="G12" s="102"/>
      <c r="H12" s="102"/>
      <c r="I12" s="102"/>
      <c r="J12" s="102"/>
      <c r="K12" s="102"/>
      <c r="L12" s="103"/>
    </row>
    <row r="13" spans="2:12" x14ac:dyDescent="0.2">
      <c r="B13" s="101"/>
      <c r="C13" s="102"/>
      <c r="D13" s="108" t="s">
        <v>166</v>
      </c>
      <c r="E13" s="102"/>
      <c r="F13" s="102"/>
      <c r="G13" s="102"/>
      <c r="H13" s="102"/>
      <c r="I13" s="102"/>
      <c r="J13" s="102"/>
      <c r="K13" s="102"/>
      <c r="L13" s="103"/>
    </row>
    <row r="14" spans="2:12" x14ac:dyDescent="0.2">
      <c r="B14" s="101"/>
      <c r="C14" s="102"/>
      <c r="D14" s="109" t="s">
        <v>121</v>
      </c>
      <c r="E14" s="102"/>
      <c r="F14" s="102"/>
      <c r="G14" s="102"/>
      <c r="H14" s="102"/>
      <c r="I14" s="102"/>
      <c r="J14" s="102"/>
      <c r="K14" s="102"/>
      <c r="L14" s="103"/>
    </row>
    <row r="15" spans="2:12" x14ac:dyDescent="0.2">
      <c r="B15" s="101"/>
      <c r="C15" s="102"/>
      <c r="D15" s="102"/>
      <c r="E15" s="102"/>
      <c r="F15" s="102"/>
      <c r="G15" s="102"/>
      <c r="H15" s="102"/>
      <c r="I15" s="102"/>
      <c r="J15" s="102"/>
      <c r="K15" s="102"/>
      <c r="L15" s="103"/>
    </row>
    <row r="16" spans="2:12" x14ac:dyDescent="0.2">
      <c r="B16" s="101"/>
      <c r="C16" s="102"/>
      <c r="D16" s="114" t="s">
        <v>135</v>
      </c>
      <c r="E16" s="102"/>
      <c r="F16" s="102"/>
      <c r="G16" s="102"/>
      <c r="H16" s="102"/>
      <c r="I16" s="102"/>
      <c r="J16" s="102"/>
      <c r="K16" s="102"/>
      <c r="L16" s="103"/>
    </row>
    <row r="17" spans="2:12" x14ac:dyDescent="0.2">
      <c r="B17" s="101"/>
      <c r="C17" s="102"/>
      <c r="D17" s="102"/>
      <c r="E17" s="102"/>
      <c r="F17" s="102"/>
      <c r="G17" s="102"/>
      <c r="H17" s="102"/>
      <c r="I17" s="102"/>
      <c r="J17" s="102"/>
      <c r="K17" s="102"/>
      <c r="L17" s="103"/>
    </row>
    <row r="18" spans="2:12" x14ac:dyDescent="0.2">
      <c r="B18" s="113" t="s">
        <v>133</v>
      </c>
      <c r="C18" s="102"/>
      <c r="D18" s="114" t="s">
        <v>134</v>
      </c>
      <c r="E18" s="102"/>
      <c r="F18" s="102"/>
      <c r="G18" s="102"/>
      <c r="H18" s="102"/>
      <c r="I18" s="102"/>
      <c r="J18" s="102"/>
      <c r="K18" s="102"/>
      <c r="L18" s="103"/>
    </row>
    <row r="19" spans="2:12" x14ac:dyDescent="0.2">
      <c r="B19" s="101"/>
      <c r="C19" s="102"/>
      <c r="D19" s="102"/>
      <c r="E19" s="102"/>
      <c r="F19" s="102"/>
      <c r="G19" s="102"/>
      <c r="H19" s="102"/>
      <c r="I19" s="102"/>
      <c r="J19" s="102"/>
      <c r="K19" s="102"/>
      <c r="L19" s="103"/>
    </row>
    <row r="20" spans="2:12" x14ac:dyDescent="0.2">
      <c r="B20" s="101"/>
      <c r="C20" s="102"/>
      <c r="D20" s="110" t="s">
        <v>137</v>
      </c>
      <c r="E20" s="102"/>
      <c r="F20" s="102"/>
      <c r="G20" s="102"/>
      <c r="H20" s="102"/>
      <c r="I20" s="102"/>
      <c r="J20" s="102"/>
      <c r="K20" s="102"/>
      <c r="L20" s="103"/>
    </row>
    <row r="21" spans="2:12" x14ac:dyDescent="0.2">
      <c r="B21" s="101"/>
      <c r="C21" s="102"/>
      <c r="D21" s="102"/>
      <c r="E21" s="102"/>
      <c r="F21" s="102"/>
      <c r="G21" s="102"/>
      <c r="H21" s="102"/>
      <c r="I21" s="102"/>
      <c r="J21" s="102"/>
      <c r="K21" s="102"/>
      <c r="L21" s="103"/>
    </row>
    <row r="22" spans="2:12" x14ac:dyDescent="0.2">
      <c r="B22" s="113" t="s">
        <v>138</v>
      </c>
      <c r="C22" s="102"/>
      <c r="D22" s="114" t="s">
        <v>136</v>
      </c>
      <c r="E22" s="102"/>
      <c r="F22" s="102"/>
      <c r="G22" s="102"/>
      <c r="H22" s="102"/>
      <c r="I22" s="102"/>
      <c r="J22" s="102"/>
      <c r="K22" s="102"/>
      <c r="L22" s="103"/>
    </row>
    <row r="23" spans="2:12" x14ac:dyDescent="0.2">
      <c r="B23" s="101"/>
      <c r="C23" s="102"/>
      <c r="D23" s="114" t="s">
        <v>139</v>
      </c>
      <c r="E23" s="102"/>
      <c r="F23" s="102"/>
      <c r="G23" s="102"/>
      <c r="H23" s="102"/>
      <c r="I23" s="102"/>
      <c r="J23" s="102"/>
      <c r="K23" s="102"/>
      <c r="L23" s="103"/>
    </row>
    <row r="24" spans="2:12" x14ac:dyDescent="0.2">
      <c r="B24" s="101"/>
      <c r="C24" s="102"/>
      <c r="D24" s="114" t="s">
        <v>140</v>
      </c>
      <c r="E24" s="102"/>
      <c r="F24" s="102"/>
      <c r="G24" s="102"/>
      <c r="H24" s="102"/>
      <c r="I24" s="102"/>
      <c r="J24" s="102"/>
      <c r="K24" s="102"/>
      <c r="L24" s="103"/>
    </row>
    <row r="25" spans="2:12" x14ac:dyDescent="0.2">
      <c r="B25" s="101"/>
      <c r="C25" s="102"/>
      <c r="D25" s="102"/>
      <c r="E25" s="102"/>
      <c r="F25" s="102"/>
      <c r="G25" s="102"/>
      <c r="H25" s="102"/>
      <c r="I25" s="102"/>
      <c r="J25" s="102"/>
      <c r="K25" s="102"/>
      <c r="L25" s="103"/>
    </row>
    <row r="26" spans="2:12" x14ac:dyDescent="0.2">
      <c r="B26" s="101"/>
      <c r="C26" s="102"/>
      <c r="D26" s="115" t="s">
        <v>151</v>
      </c>
      <c r="E26" s="102"/>
      <c r="F26" s="102"/>
      <c r="G26" s="115" t="s">
        <v>152</v>
      </c>
      <c r="H26" s="102"/>
      <c r="I26" s="102"/>
      <c r="J26" s="102"/>
      <c r="K26" s="102"/>
      <c r="L26" s="103"/>
    </row>
    <row r="27" spans="2:12" x14ac:dyDescent="0.2">
      <c r="B27" s="101"/>
      <c r="C27" s="102"/>
      <c r="D27" s="114" t="s">
        <v>141</v>
      </c>
      <c r="E27" s="102"/>
      <c r="F27" s="102"/>
      <c r="G27" s="114" t="s">
        <v>141</v>
      </c>
      <c r="H27" s="102"/>
      <c r="I27" s="102"/>
      <c r="J27" s="102"/>
      <c r="K27" s="102"/>
      <c r="L27" s="103"/>
    </row>
    <row r="28" spans="2:12" x14ac:dyDescent="0.2">
      <c r="B28" s="101"/>
      <c r="C28" s="102"/>
      <c r="D28" s="114" t="s">
        <v>142</v>
      </c>
      <c r="E28" s="102"/>
      <c r="F28" s="102"/>
      <c r="G28" s="114" t="s">
        <v>142</v>
      </c>
      <c r="H28" s="102"/>
      <c r="I28" s="102"/>
      <c r="J28" s="102"/>
      <c r="K28" s="102"/>
      <c r="L28" s="103"/>
    </row>
    <row r="29" spans="2:12" x14ac:dyDescent="0.2">
      <c r="B29" s="101"/>
      <c r="C29" s="102"/>
      <c r="D29" s="114" t="s">
        <v>143</v>
      </c>
      <c r="E29" s="102"/>
      <c r="F29" s="102"/>
      <c r="G29" s="114" t="s">
        <v>144</v>
      </c>
      <c r="H29" s="102"/>
      <c r="I29" s="102"/>
      <c r="J29" s="102"/>
      <c r="K29" s="102"/>
      <c r="L29" s="103"/>
    </row>
    <row r="30" spans="2:12" x14ac:dyDescent="0.2">
      <c r="B30" s="101"/>
      <c r="C30" s="102"/>
      <c r="D30" s="114" t="s">
        <v>144</v>
      </c>
      <c r="E30" s="102"/>
      <c r="F30" s="102"/>
      <c r="G30" s="102"/>
      <c r="H30" s="102"/>
      <c r="I30" s="102"/>
      <c r="J30" s="102"/>
      <c r="K30" s="102"/>
      <c r="L30" s="103"/>
    </row>
    <row r="31" spans="2:12" x14ac:dyDescent="0.2">
      <c r="B31" s="101"/>
      <c r="C31" s="102"/>
      <c r="D31" s="114" t="s">
        <v>145</v>
      </c>
      <c r="E31" s="102"/>
      <c r="F31" s="102"/>
      <c r="G31" s="102"/>
      <c r="H31" s="102"/>
      <c r="I31" s="102"/>
      <c r="J31" s="102"/>
      <c r="K31" s="102"/>
      <c r="L31" s="103"/>
    </row>
    <row r="32" spans="2:12" x14ac:dyDescent="0.2">
      <c r="B32" s="101"/>
      <c r="C32" s="102"/>
      <c r="D32" s="102"/>
      <c r="E32" s="102"/>
      <c r="F32" s="102"/>
      <c r="G32" s="102"/>
      <c r="H32" s="102"/>
      <c r="I32" s="102"/>
      <c r="J32" s="102"/>
      <c r="K32" s="102"/>
      <c r="L32" s="103"/>
    </row>
    <row r="33" spans="2:12" x14ac:dyDescent="0.2">
      <c r="B33" s="101"/>
      <c r="C33" s="102"/>
      <c r="D33" s="114" t="s">
        <v>146</v>
      </c>
      <c r="E33" s="102"/>
      <c r="F33" s="102"/>
      <c r="G33" s="102"/>
      <c r="H33" s="102"/>
      <c r="I33" s="102"/>
      <c r="J33" s="102"/>
      <c r="K33" s="102"/>
      <c r="L33" s="103"/>
    </row>
    <row r="34" spans="2:12" x14ac:dyDescent="0.2">
      <c r="B34" s="101"/>
      <c r="C34" s="102"/>
      <c r="D34" s="114" t="s">
        <v>147</v>
      </c>
      <c r="E34" s="102"/>
      <c r="F34" s="102"/>
      <c r="G34" s="102"/>
      <c r="H34" s="102"/>
      <c r="I34" s="102"/>
      <c r="J34" s="102"/>
      <c r="K34" s="102"/>
      <c r="L34" s="103"/>
    </row>
    <row r="35" spans="2:12" x14ac:dyDescent="0.2">
      <c r="B35" s="101"/>
      <c r="C35" s="102"/>
      <c r="D35" s="114" t="s">
        <v>148</v>
      </c>
      <c r="E35" s="102"/>
      <c r="F35" s="102"/>
      <c r="G35" s="102"/>
      <c r="H35" s="102"/>
      <c r="I35" s="102"/>
      <c r="J35" s="102"/>
      <c r="K35" s="102"/>
      <c r="L35" s="103"/>
    </row>
    <row r="36" spans="2:12" x14ac:dyDescent="0.2">
      <c r="B36" s="101"/>
      <c r="C36" s="102"/>
      <c r="D36" s="102"/>
      <c r="E36" s="102"/>
      <c r="F36" s="102"/>
      <c r="G36" s="102"/>
      <c r="H36" s="102"/>
      <c r="I36" s="102"/>
      <c r="J36" s="102"/>
      <c r="K36" s="102"/>
      <c r="L36" s="103"/>
    </row>
    <row r="37" spans="2:12" x14ac:dyDescent="0.2">
      <c r="B37" s="101"/>
      <c r="C37" s="102"/>
      <c r="D37" s="114" t="s">
        <v>149</v>
      </c>
      <c r="E37" s="102"/>
      <c r="F37" s="102"/>
      <c r="G37" s="102"/>
      <c r="H37" s="102"/>
      <c r="I37" s="102"/>
      <c r="J37" s="102"/>
      <c r="K37" s="102"/>
      <c r="L37" s="103"/>
    </row>
    <row r="38" spans="2:12" x14ac:dyDescent="0.2">
      <c r="B38" s="101"/>
      <c r="C38" s="102"/>
      <c r="D38" s="102"/>
      <c r="E38" s="102"/>
      <c r="F38" s="102"/>
      <c r="G38" s="102"/>
      <c r="H38" s="102"/>
      <c r="I38" s="102"/>
      <c r="J38" s="102"/>
      <c r="K38" s="102"/>
      <c r="L38" s="103"/>
    </row>
    <row r="39" spans="2:12" x14ac:dyDescent="0.2">
      <c r="B39" s="113" t="s">
        <v>154</v>
      </c>
      <c r="C39" s="102"/>
      <c r="D39" s="114" t="s">
        <v>155</v>
      </c>
      <c r="E39" s="102"/>
      <c r="F39" s="102"/>
      <c r="G39" s="102"/>
      <c r="H39" s="102"/>
      <c r="I39" s="102"/>
      <c r="J39" s="102"/>
      <c r="K39" s="102"/>
      <c r="L39" s="103"/>
    </row>
    <row r="40" spans="2:12" x14ac:dyDescent="0.2">
      <c r="B40" s="101"/>
      <c r="C40" s="102"/>
      <c r="D40" s="114" t="s">
        <v>156</v>
      </c>
      <c r="E40" s="102"/>
      <c r="F40" s="102"/>
      <c r="G40" s="102"/>
      <c r="H40" s="102"/>
      <c r="I40" s="102"/>
      <c r="J40" s="102"/>
      <c r="K40" s="102"/>
      <c r="L40" s="103"/>
    </row>
    <row r="41" spans="2:12" x14ac:dyDescent="0.2">
      <c r="B41" s="101"/>
      <c r="C41" s="102"/>
      <c r="D41" s="102"/>
      <c r="E41" s="102"/>
      <c r="F41" s="102"/>
      <c r="G41" s="102"/>
      <c r="H41" s="102"/>
      <c r="I41" s="102"/>
      <c r="J41" s="102"/>
      <c r="K41" s="102"/>
      <c r="L41" s="103"/>
    </row>
    <row r="42" spans="2:12" x14ac:dyDescent="0.2">
      <c r="B42" s="101"/>
      <c r="C42" s="102"/>
      <c r="D42" s="102"/>
      <c r="E42" s="102"/>
      <c r="F42" s="102"/>
      <c r="G42" s="102"/>
      <c r="H42" s="102"/>
      <c r="I42" s="102"/>
      <c r="J42" s="102"/>
      <c r="K42" s="102"/>
      <c r="L42" s="103"/>
    </row>
    <row r="43" spans="2:12" x14ac:dyDescent="0.2">
      <c r="B43" s="101"/>
      <c r="C43" s="102"/>
      <c r="D43" s="102"/>
      <c r="E43" s="102"/>
      <c r="F43" s="102"/>
      <c r="G43" s="102"/>
      <c r="H43" s="102"/>
      <c r="I43" s="102"/>
      <c r="J43" s="102"/>
      <c r="K43" s="102"/>
      <c r="L43" s="103"/>
    </row>
    <row r="44" spans="2:12" x14ac:dyDescent="0.2">
      <c r="B44" s="101"/>
      <c r="C44" s="102"/>
      <c r="D44" s="114" t="s">
        <v>150</v>
      </c>
      <c r="E44" s="102"/>
      <c r="F44" s="102"/>
      <c r="G44" s="102"/>
      <c r="H44" s="102"/>
      <c r="I44" s="102"/>
      <c r="J44" s="102"/>
      <c r="K44" s="102"/>
      <c r="L44" s="103"/>
    </row>
    <row r="45" spans="2:12" ht="13.5" thickBot="1" x14ac:dyDescent="0.25">
      <c r="B45" s="104"/>
      <c r="C45" s="105"/>
      <c r="D45" s="116" t="s">
        <v>153</v>
      </c>
      <c r="E45" s="105"/>
      <c r="F45" s="105"/>
      <c r="G45" s="105"/>
      <c r="H45" s="105"/>
      <c r="I45" s="105"/>
      <c r="J45" s="105"/>
      <c r="K45" s="105"/>
      <c r="L45" s="10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193"/>
  <sheetViews>
    <sheetView zoomScaleNormal="100" workbookViewId="0"/>
  </sheetViews>
  <sheetFormatPr defaultColWidth="10.75" defaultRowHeight="12.75" x14ac:dyDescent="0.2"/>
  <cols>
    <col min="1" max="4" width="9" style="68" customWidth="1"/>
    <col min="5" max="8" width="9" style="64" customWidth="1"/>
    <col min="9" max="12" width="9" style="77" customWidth="1"/>
    <col min="13" max="16" width="9" style="27" customWidth="1"/>
    <col min="17" max="20" width="9" style="73" customWidth="1"/>
    <col min="21" max="24" width="10.75" style="119"/>
    <col min="25" max="104" width="10.75" style="54"/>
    <col min="105" max="16384" width="10.75" style="2"/>
  </cols>
  <sheetData>
    <row r="1" spans="1:99" ht="21" x14ac:dyDescent="0.35">
      <c r="A1" s="65" t="s">
        <v>119</v>
      </c>
      <c r="B1" s="65"/>
      <c r="C1" s="65"/>
      <c r="D1" s="65"/>
      <c r="E1" s="61" t="s">
        <v>162</v>
      </c>
      <c r="F1" s="61"/>
      <c r="G1" s="61"/>
      <c r="H1" s="61"/>
      <c r="I1" s="74" t="s">
        <v>120</v>
      </c>
      <c r="J1" s="74"/>
      <c r="K1" s="74"/>
      <c r="L1" s="74"/>
      <c r="M1" s="60" t="s">
        <v>121</v>
      </c>
      <c r="N1" s="60"/>
      <c r="O1" s="60"/>
      <c r="P1" s="60"/>
      <c r="Q1" s="70" t="s">
        <v>122</v>
      </c>
      <c r="R1" s="71"/>
      <c r="S1" s="71"/>
      <c r="T1" s="71"/>
      <c r="U1" s="118" t="s">
        <v>165</v>
      </c>
    </row>
    <row r="2" spans="1:99" ht="15" x14ac:dyDescent="0.25">
      <c r="A2" s="66">
        <v>96</v>
      </c>
      <c r="B2" s="66"/>
      <c r="C2" s="66">
        <v>189</v>
      </c>
      <c r="D2" s="66"/>
      <c r="E2" s="62">
        <v>96</v>
      </c>
      <c r="F2" s="62"/>
      <c r="G2" s="62">
        <v>189</v>
      </c>
      <c r="H2" s="62"/>
      <c r="I2" s="75">
        <v>96</v>
      </c>
      <c r="J2" s="75"/>
      <c r="K2" s="75">
        <v>189</v>
      </c>
      <c r="L2" s="75"/>
      <c r="M2" s="30">
        <v>96</v>
      </c>
      <c r="N2" s="30"/>
      <c r="O2" s="30">
        <v>189</v>
      </c>
      <c r="P2" s="30"/>
      <c r="Q2" s="71">
        <v>96</v>
      </c>
      <c r="R2" s="71"/>
      <c r="S2" s="71">
        <v>189</v>
      </c>
      <c r="T2" s="71"/>
      <c r="U2" s="119">
        <v>96</v>
      </c>
      <c r="W2" s="119">
        <v>189</v>
      </c>
    </row>
    <row r="3" spans="1:99" ht="15" x14ac:dyDescent="0.25">
      <c r="A3" s="66" t="s">
        <v>106</v>
      </c>
      <c r="B3" s="66"/>
      <c r="C3" s="66" t="s">
        <v>107</v>
      </c>
      <c r="D3" s="66"/>
      <c r="E3" s="62" t="s">
        <v>103</v>
      </c>
      <c r="F3" s="62"/>
      <c r="G3" s="62" t="s">
        <v>96</v>
      </c>
      <c r="H3" s="62"/>
      <c r="I3" s="75" t="s">
        <v>97</v>
      </c>
      <c r="J3" s="75"/>
      <c r="K3" s="75" t="s">
        <v>98</v>
      </c>
      <c r="L3" s="75"/>
      <c r="M3" s="30" t="s">
        <v>99</v>
      </c>
      <c r="N3" s="30"/>
      <c r="O3" s="30" t="s">
        <v>100</v>
      </c>
      <c r="P3" s="30"/>
      <c r="Q3" s="71" t="s">
        <v>104</v>
      </c>
      <c r="R3" s="71"/>
      <c r="S3" s="71" t="s">
        <v>105</v>
      </c>
      <c r="T3" s="71"/>
      <c r="U3" s="119" t="s">
        <v>163</v>
      </c>
      <c r="W3" s="119" t="s">
        <v>164</v>
      </c>
      <c r="AC3" s="55"/>
      <c r="AE3" s="55"/>
      <c r="CU3" s="55"/>
    </row>
    <row r="4" spans="1:99" ht="15" x14ac:dyDescent="0.25">
      <c r="A4" s="66" t="s">
        <v>56</v>
      </c>
      <c r="B4" s="66" t="s">
        <v>57</v>
      </c>
      <c r="C4" s="66" t="s">
        <v>56</v>
      </c>
      <c r="D4" s="66" t="s">
        <v>57</v>
      </c>
      <c r="E4" s="62" t="s">
        <v>56</v>
      </c>
      <c r="F4" s="62" t="s">
        <v>57</v>
      </c>
      <c r="G4" s="62" t="s">
        <v>56</v>
      </c>
      <c r="H4" s="62" t="s">
        <v>57</v>
      </c>
      <c r="I4" s="75" t="s">
        <v>56</v>
      </c>
      <c r="J4" s="75" t="s">
        <v>57</v>
      </c>
      <c r="K4" s="75" t="s">
        <v>56</v>
      </c>
      <c r="L4" s="75" t="s">
        <v>57</v>
      </c>
      <c r="M4" s="30" t="s">
        <v>56</v>
      </c>
      <c r="N4" s="30" t="s">
        <v>57</v>
      </c>
      <c r="O4" s="30" t="s">
        <v>56</v>
      </c>
      <c r="P4" s="30" t="s">
        <v>57</v>
      </c>
      <c r="Q4" s="71" t="s">
        <v>56</v>
      </c>
      <c r="R4" s="71" t="s">
        <v>57</v>
      </c>
      <c r="S4" s="71" t="s">
        <v>56</v>
      </c>
      <c r="T4" s="71" t="s">
        <v>57</v>
      </c>
      <c r="U4" s="119" t="s">
        <v>56</v>
      </c>
      <c r="V4" s="119" t="s">
        <v>57</v>
      </c>
      <c r="W4" s="119" t="s">
        <v>56</v>
      </c>
      <c r="X4" s="119" t="s">
        <v>57</v>
      </c>
    </row>
    <row r="5" spans="1:99" ht="15" x14ac:dyDescent="0.25">
      <c r="A5" s="66">
        <v>605</v>
      </c>
      <c r="B5" s="66">
        <v>650.11199999999997</v>
      </c>
      <c r="C5" s="66">
        <v>512</v>
      </c>
      <c r="D5" s="66">
        <v>809.50699999999995</v>
      </c>
      <c r="E5" s="62">
        <v>605</v>
      </c>
      <c r="F5" s="62">
        <v>1252.08</v>
      </c>
      <c r="G5" s="62">
        <v>512</v>
      </c>
      <c r="H5" s="62">
        <v>1544.97</v>
      </c>
      <c r="I5" s="75">
        <v>605</v>
      </c>
      <c r="J5" s="75">
        <v>27591.1</v>
      </c>
      <c r="K5" s="75">
        <v>512</v>
      </c>
      <c r="L5" s="75">
        <v>1555.64</v>
      </c>
      <c r="M5" s="30">
        <v>605</v>
      </c>
      <c r="N5" s="30">
        <v>1314.12</v>
      </c>
      <c r="O5" s="30">
        <v>512</v>
      </c>
      <c r="P5" s="30">
        <v>41590</v>
      </c>
      <c r="Q5" s="71">
        <v>605</v>
      </c>
      <c r="R5" s="71">
        <v>17073.2</v>
      </c>
      <c r="S5" s="71">
        <v>512</v>
      </c>
      <c r="T5" s="71">
        <v>34701.1</v>
      </c>
      <c r="U5" s="119">
        <v>605</v>
      </c>
      <c r="V5" s="119">
        <v>29680.5</v>
      </c>
      <c r="W5" s="119">
        <v>512</v>
      </c>
      <c r="X5" s="119">
        <v>31232.3</v>
      </c>
      <c r="Y5" s="117"/>
      <c r="Z5" s="117"/>
      <c r="AA5" s="117"/>
      <c r="AB5" s="117"/>
      <c r="AC5" s="40"/>
      <c r="AD5" s="40"/>
      <c r="AE5" s="40"/>
      <c r="AF5" s="40"/>
      <c r="AG5" s="40"/>
      <c r="AH5" s="40"/>
      <c r="AI5" s="40"/>
      <c r="AJ5" s="40"/>
    </row>
    <row r="6" spans="1:99" ht="15" x14ac:dyDescent="0.25">
      <c r="A6" s="66">
        <v>606</v>
      </c>
      <c r="B6" s="66">
        <v>624.43700000000001</v>
      </c>
      <c r="C6" s="66">
        <v>513</v>
      </c>
      <c r="D6" s="66">
        <v>820.178</v>
      </c>
      <c r="E6" s="62">
        <v>606</v>
      </c>
      <c r="F6" s="62">
        <v>1197.3800000000001</v>
      </c>
      <c r="G6" s="62">
        <v>513</v>
      </c>
      <c r="H6" s="62">
        <v>1633.04</v>
      </c>
      <c r="I6" s="75">
        <v>606</v>
      </c>
      <c r="J6" s="75">
        <v>27787.4</v>
      </c>
      <c r="K6" s="75">
        <v>513</v>
      </c>
      <c r="L6" s="75">
        <v>1618.36</v>
      </c>
      <c r="M6" s="30">
        <v>606</v>
      </c>
      <c r="N6" s="30">
        <v>1285.0999999999999</v>
      </c>
      <c r="O6" s="30">
        <v>513</v>
      </c>
      <c r="P6" s="30">
        <v>44541.3</v>
      </c>
      <c r="Q6" s="71">
        <v>606</v>
      </c>
      <c r="R6" s="71">
        <v>17245.400000000001</v>
      </c>
      <c r="S6" s="71">
        <v>513</v>
      </c>
      <c r="T6" s="71">
        <v>37317.300000000003</v>
      </c>
      <c r="U6" s="119">
        <v>606</v>
      </c>
      <c r="V6" s="119">
        <v>30299.7</v>
      </c>
      <c r="W6" s="119">
        <v>513</v>
      </c>
      <c r="X6" s="119">
        <v>33401.1</v>
      </c>
      <c r="Y6" s="117"/>
      <c r="Z6" s="117"/>
      <c r="AA6" s="117"/>
      <c r="AB6" s="117"/>
      <c r="AC6" s="40"/>
      <c r="AD6" s="40"/>
      <c r="AE6" s="40"/>
      <c r="AF6" s="40"/>
      <c r="AG6" s="40"/>
      <c r="AH6" s="40"/>
      <c r="AI6" s="40"/>
      <c r="AJ6" s="40"/>
    </row>
    <row r="7" spans="1:99" ht="15" x14ac:dyDescent="0.25">
      <c r="A7" s="66">
        <v>607</v>
      </c>
      <c r="B7" s="66">
        <v>632.10599999999999</v>
      </c>
      <c r="C7" s="66">
        <v>514</v>
      </c>
      <c r="D7" s="66">
        <v>834.851</v>
      </c>
      <c r="E7" s="62">
        <v>607</v>
      </c>
      <c r="F7" s="62">
        <v>1223.73</v>
      </c>
      <c r="G7" s="62">
        <v>514</v>
      </c>
      <c r="H7" s="62">
        <v>1642.05</v>
      </c>
      <c r="I7" s="75">
        <v>607</v>
      </c>
      <c r="J7" s="75">
        <v>28181.1</v>
      </c>
      <c r="K7" s="75">
        <v>514</v>
      </c>
      <c r="L7" s="75">
        <v>1692.43</v>
      </c>
      <c r="M7" s="30">
        <v>607</v>
      </c>
      <c r="N7" s="30">
        <v>1231.74</v>
      </c>
      <c r="O7" s="30">
        <v>514</v>
      </c>
      <c r="P7" s="30">
        <v>47556.6</v>
      </c>
      <c r="Q7" s="71">
        <v>607</v>
      </c>
      <c r="R7" s="71">
        <v>17340.599999999999</v>
      </c>
      <c r="S7" s="71">
        <v>514</v>
      </c>
      <c r="T7" s="71">
        <v>39749.9</v>
      </c>
      <c r="U7" s="119">
        <v>607</v>
      </c>
      <c r="V7" s="119">
        <v>30431</v>
      </c>
      <c r="W7" s="119">
        <v>514</v>
      </c>
      <c r="X7" s="119">
        <v>35547.5</v>
      </c>
      <c r="Y7" s="117"/>
      <c r="Z7" s="117"/>
      <c r="AA7" s="117"/>
      <c r="AB7" s="117"/>
      <c r="AC7" s="40"/>
      <c r="AD7" s="40"/>
      <c r="AE7" s="40"/>
      <c r="AF7" s="40"/>
      <c r="AG7" s="40"/>
      <c r="AH7" s="40"/>
      <c r="AI7" s="40"/>
      <c r="AJ7" s="40"/>
    </row>
    <row r="8" spans="1:99" ht="15" x14ac:dyDescent="0.25">
      <c r="A8" s="66">
        <v>608</v>
      </c>
      <c r="B8" s="66">
        <v>588.42499999999995</v>
      </c>
      <c r="C8" s="66">
        <v>515</v>
      </c>
      <c r="D8" s="66">
        <v>823.18</v>
      </c>
      <c r="E8" s="62">
        <v>608</v>
      </c>
      <c r="F8" s="62">
        <v>1171.7</v>
      </c>
      <c r="G8" s="62">
        <v>515</v>
      </c>
      <c r="H8" s="62">
        <v>1631.71</v>
      </c>
      <c r="I8" s="75">
        <v>608</v>
      </c>
      <c r="J8" s="75">
        <v>28093.5</v>
      </c>
      <c r="K8" s="75">
        <v>515</v>
      </c>
      <c r="L8" s="75">
        <v>1712.11</v>
      </c>
      <c r="M8" s="30">
        <v>608</v>
      </c>
      <c r="N8" s="30">
        <v>1232.74</v>
      </c>
      <c r="O8" s="30">
        <v>515</v>
      </c>
      <c r="P8" s="30">
        <v>49218</v>
      </c>
      <c r="Q8" s="71">
        <v>608</v>
      </c>
      <c r="R8" s="71">
        <v>17536.400000000001</v>
      </c>
      <c r="S8" s="71">
        <v>515</v>
      </c>
      <c r="T8" s="71">
        <v>41228.199999999997</v>
      </c>
      <c r="U8" s="119">
        <v>608</v>
      </c>
      <c r="V8" s="119">
        <v>30404.5</v>
      </c>
      <c r="W8" s="119">
        <v>515</v>
      </c>
      <c r="X8" s="119">
        <v>36703.9</v>
      </c>
      <c r="Y8" s="117"/>
      <c r="Z8" s="117"/>
      <c r="AA8" s="117"/>
      <c r="AB8" s="117"/>
      <c r="AC8" s="40"/>
      <c r="AD8" s="40"/>
      <c r="AE8" s="40"/>
      <c r="AF8" s="40"/>
      <c r="AG8" s="40"/>
      <c r="AH8" s="40"/>
      <c r="AI8" s="40"/>
      <c r="AJ8" s="40"/>
    </row>
    <row r="9" spans="1:99" ht="15" x14ac:dyDescent="0.25">
      <c r="A9" s="66">
        <v>609</v>
      </c>
      <c r="B9" s="66">
        <v>621.43600000000004</v>
      </c>
      <c r="C9" s="66">
        <v>516</v>
      </c>
      <c r="D9" s="66">
        <v>801.83699999999999</v>
      </c>
      <c r="E9" s="62">
        <v>609</v>
      </c>
      <c r="F9" s="62">
        <v>1131.01</v>
      </c>
      <c r="G9" s="62">
        <v>516</v>
      </c>
      <c r="H9" s="62">
        <v>1683.42</v>
      </c>
      <c r="I9" s="75">
        <v>609</v>
      </c>
      <c r="J9" s="75">
        <v>28196.7</v>
      </c>
      <c r="K9" s="75">
        <v>516</v>
      </c>
      <c r="L9" s="75">
        <v>1688.76</v>
      </c>
      <c r="M9" s="30">
        <v>609</v>
      </c>
      <c r="N9" s="30">
        <v>1241.4100000000001</v>
      </c>
      <c r="O9" s="30">
        <v>516</v>
      </c>
      <c r="P9" s="30">
        <v>49607.3</v>
      </c>
      <c r="Q9" s="71">
        <v>609</v>
      </c>
      <c r="R9" s="71">
        <v>17386</v>
      </c>
      <c r="S9" s="71">
        <v>516</v>
      </c>
      <c r="T9" s="71">
        <v>41421.300000000003</v>
      </c>
      <c r="U9" s="119">
        <v>609</v>
      </c>
      <c r="V9" s="119">
        <v>30489.4</v>
      </c>
      <c r="W9" s="119">
        <v>516</v>
      </c>
      <c r="X9" s="119">
        <v>37163</v>
      </c>
      <c r="Y9" s="117"/>
      <c r="Z9" s="117"/>
      <c r="AA9" s="117"/>
      <c r="AB9" s="117"/>
      <c r="AC9" s="40"/>
      <c r="AD9" s="40"/>
      <c r="AE9" s="40"/>
      <c r="AF9" s="40"/>
      <c r="AG9" s="40"/>
      <c r="AH9" s="40"/>
      <c r="AI9" s="40"/>
      <c r="AJ9" s="40"/>
    </row>
    <row r="10" spans="1:99" ht="15" x14ac:dyDescent="0.25">
      <c r="A10" s="66">
        <v>610</v>
      </c>
      <c r="B10" s="66">
        <v>614.1</v>
      </c>
      <c r="C10" s="66">
        <v>517</v>
      </c>
      <c r="D10" s="66">
        <v>785.49699999999996</v>
      </c>
      <c r="E10" s="62">
        <v>610</v>
      </c>
      <c r="F10" s="62">
        <v>1190.3800000000001</v>
      </c>
      <c r="G10" s="62">
        <v>517</v>
      </c>
      <c r="H10" s="62">
        <v>1706.77</v>
      </c>
      <c r="I10" s="75">
        <v>610</v>
      </c>
      <c r="J10" s="75">
        <v>27964.3</v>
      </c>
      <c r="K10" s="75">
        <v>517</v>
      </c>
      <c r="L10" s="75">
        <v>1695.76</v>
      </c>
      <c r="M10" s="30">
        <v>610</v>
      </c>
      <c r="N10" s="30">
        <v>1226.06</v>
      </c>
      <c r="O10" s="30">
        <v>517</v>
      </c>
      <c r="P10" s="30">
        <v>49625.4</v>
      </c>
      <c r="Q10" s="71">
        <v>610</v>
      </c>
      <c r="R10" s="71">
        <v>17303.3</v>
      </c>
      <c r="S10" s="71">
        <v>517</v>
      </c>
      <c r="T10" s="71">
        <v>41563.1</v>
      </c>
      <c r="U10" s="119">
        <v>610</v>
      </c>
      <c r="V10" s="119">
        <v>30126.5</v>
      </c>
      <c r="W10" s="119">
        <v>517</v>
      </c>
      <c r="X10" s="119">
        <v>37197</v>
      </c>
      <c r="Y10" s="117"/>
      <c r="Z10" s="117"/>
      <c r="AA10" s="117"/>
      <c r="AB10" s="117"/>
      <c r="AC10" s="40"/>
      <c r="AD10" s="40"/>
      <c r="AE10" s="40"/>
      <c r="AF10" s="40"/>
      <c r="AG10" s="40"/>
      <c r="AH10" s="40"/>
      <c r="AI10" s="40"/>
      <c r="AJ10" s="40"/>
    </row>
    <row r="11" spans="1:99" ht="15" x14ac:dyDescent="0.25">
      <c r="A11" s="66">
        <v>611</v>
      </c>
      <c r="B11" s="66">
        <v>565.41800000000001</v>
      </c>
      <c r="C11" s="66">
        <v>518</v>
      </c>
      <c r="D11" s="66">
        <v>775.82600000000002</v>
      </c>
      <c r="E11" s="62">
        <v>611</v>
      </c>
      <c r="F11" s="62">
        <v>1138.68</v>
      </c>
      <c r="G11" s="62">
        <v>518</v>
      </c>
      <c r="H11" s="62">
        <v>1623.7</v>
      </c>
      <c r="I11" s="75">
        <v>611</v>
      </c>
      <c r="J11" s="75">
        <v>27586</v>
      </c>
      <c r="K11" s="75">
        <v>518</v>
      </c>
      <c r="L11" s="75">
        <v>1625.37</v>
      </c>
      <c r="M11" s="30">
        <v>611</v>
      </c>
      <c r="N11" s="30">
        <v>1214.06</v>
      </c>
      <c r="O11" s="30">
        <v>518</v>
      </c>
      <c r="P11" s="30">
        <v>49722.6</v>
      </c>
      <c r="Q11" s="71">
        <v>611</v>
      </c>
      <c r="R11" s="71">
        <v>16902</v>
      </c>
      <c r="S11" s="71">
        <v>518</v>
      </c>
      <c r="T11" s="71">
        <v>41246.6</v>
      </c>
      <c r="U11" s="119">
        <v>611</v>
      </c>
      <c r="V11" s="119">
        <v>29766.799999999999</v>
      </c>
      <c r="W11" s="119">
        <v>518</v>
      </c>
      <c r="X11" s="119">
        <v>36844.6</v>
      </c>
      <c r="Y11" s="117"/>
      <c r="Z11" s="117"/>
      <c r="AA11" s="117"/>
      <c r="AB11" s="117"/>
      <c r="AC11" s="40"/>
      <c r="AD11" s="40"/>
      <c r="AE11" s="40"/>
      <c r="AF11" s="40"/>
      <c r="AG11" s="40"/>
      <c r="AH11" s="40"/>
      <c r="AI11" s="40"/>
      <c r="AJ11" s="40"/>
    </row>
    <row r="12" spans="1:99" ht="15" x14ac:dyDescent="0.25">
      <c r="A12" s="66">
        <v>612</v>
      </c>
      <c r="B12" s="66">
        <v>568.08600000000001</v>
      </c>
      <c r="C12" s="66">
        <v>519</v>
      </c>
      <c r="D12" s="66">
        <v>729.47400000000005</v>
      </c>
      <c r="E12" s="62">
        <v>612</v>
      </c>
      <c r="F12" s="62">
        <v>1104.6600000000001</v>
      </c>
      <c r="G12" s="62">
        <v>519</v>
      </c>
      <c r="H12" s="62">
        <v>1597.68</v>
      </c>
      <c r="I12" s="75">
        <v>612</v>
      </c>
      <c r="J12" s="75">
        <v>27107.7</v>
      </c>
      <c r="K12" s="75">
        <v>519</v>
      </c>
      <c r="L12" s="75">
        <v>1646.38</v>
      </c>
      <c r="M12" s="30">
        <v>612</v>
      </c>
      <c r="N12" s="30">
        <v>1155.02</v>
      </c>
      <c r="O12" s="30">
        <v>519</v>
      </c>
      <c r="P12" s="30">
        <v>48680.800000000003</v>
      </c>
      <c r="Q12" s="71">
        <v>612</v>
      </c>
      <c r="R12" s="71">
        <v>16786.599999999999</v>
      </c>
      <c r="S12" s="71">
        <v>519</v>
      </c>
      <c r="T12" s="71">
        <v>40774.9</v>
      </c>
      <c r="U12" s="119">
        <v>612</v>
      </c>
      <c r="V12" s="119">
        <v>29474.9</v>
      </c>
      <c r="W12" s="119">
        <v>519</v>
      </c>
      <c r="X12" s="119">
        <v>35947.300000000003</v>
      </c>
      <c r="Y12" s="117"/>
      <c r="Z12" s="117"/>
      <c r="AA12" s="117"/>
      <c r="AB12" s="117"/>
      <c r="AC12" s="40"/>
      <c r="AD12" s="40"/>
      <c r="AE12" s="40"/>
      <c r="AF12" s="40"/>
      <c r="AG12" s="40"/>
      <c r="AH12" s="40"/>
      <c r="AI12" s="40"/>
      <c r="AJ12" s="40"/>
    </row>
    <row r="13" spans="1:99" ht="15" x14ac:dyDescent="0.25">
      <c r="A13" s="66">
        <v>613</v>
      </c>
      <c r="B13" s="66">
        <v>556.74900000000002</v>
      </c>
      <c r="C13" s="66">
        <v>520</v>
      </c>
      <c r="D13" s="66">
        <v>689.12599999999998</v>
      </c>
      <c r="E13" s="62">
        <v>613</v>
      </c>
      <c r="F13" s="62">
        <v>1062.3</v>
      </c>
      <c r="G13" s="62">
        <v>520</v>
      </c>
      <c r="H13" s="62">
        <v>1640.71</v>
      </c>
      <c r="I13" s="75">
        <v>613</v>
      </c>
      <c r="J13" s="75">
        <v>26736.3</v>
      </c>
      <c r="K13" s="75">
        <v>520</v>
      </c>
      <c r="L13" s="75">
        <v>1701.1</v>
      </c>
      <c r="M13" s="30">
        <v>613</v>
      </c>
      <c r="N13" s="30">
        <v>1153.69</v>
      </c>
      <c r="O13" s="30">
        <v>520</v>
      </c>
      <c r="P13" s="30">
        <v>47643.8</v>
      </c>
      <c r="Q13" s="71">
        <v>613</v>
      </c>
      <c r="R13" s="71">
        <v>16521.3</v>
      </c>
      <c r="S13" s="71">
        <v>520</v>
      </c>
      <c r="T13" s="71">
        <v>39410.300000000003</v>
      </c>
      <c r="U13" s="119">
        <v>613</v>
      </c>
      <c r="V13" s="119">
        <v>28823</v>
      </c>
      <c r="W13" s="119">
        <v>520</v>
      </c>
      <c r="X13" s="119">
        <v>35392.699999999997</v>
      </c>
      <c r="Y13" s="117"/>
      <c r="Z13" s="117"/>
      <c r="AA13" s="117"/>
      <c r="AB13" s="117"/>
      <c r="AC13" s="40"/>
      <c r="AD13" s="40"/>
      <c r="AE13" s="40"/>
      <c r="AF13" s="40"/>
      <c r="AG13" s="40"/>
      <c r="AH13" s="40"/>
      <c r="AI13" s="40"/>
      <c r="AJ13" s="40"/>
    </row>
    <row r="14" spans="1:99" ht="15" x14ac:dyDescent="0.25">
      <c r="A14" s="66">
        <v>614</v>
      </c>
      <c r="B14" s="66">
        <v>546.74599999999998</v>
      </c>
      <c r="C14" s="66">
        <v>521</v>
      </c>
      <c r="D14" s="66">
        <v>717.803</v>
      </c>
      <c r="E14" s="62">
        <v>614</v>
      </c>
      <c r="F14" s="62">
        <v>1024.95</v>
      </c>
      <c r="G14" s="62">
        <v>521</v>
      </c>
      <c r="H14" s="62">
        <v>1610.69</v>
      </c>
      <c r="I14" s="75">
        <v>614</v>
      </c>
      <c r="J14" s="75">
        <v>26350.6</v>
      </c>
      <c r="K14" s="75">
        <v>521</v>
      </c>
      <c r="L14" s="75">
        <v>1650.72</v>
      </c>
      <c r="M14" s="30">
        <v>614</v>
      </c>
      <c r="N14" s="30">
        <v>1121.67</v>
      </c>
      <c r="O14" s="30">
        <v>521</v>
      </c>
      <c r="P14" s="30">
        <v>46010.7</v>
      </c>
      <c r="Q14" s="71">
        <v>614</v>
      </c>
      <c r="R14" s="71">
        <v>16164.6</v>
      </c>
      <c r="S14" s="71">
        <v>521</v>
      </c>
      <c r="T14" s="71">
        <v>38376.400000000001</v>
      </c>
      <c r="U14" s="119">
        <v>614</v>
      </c>
      <c r="V14" s="119">
        <v>28381.8</v>
      </c>
      <c r="W14" s="119">
        <v>521</v>
      </c>
      <c r="X14" s="119">
        <v>34093.599999999999</v>
      </c>
      <c r="Y14" s="117"/>
      <c r="Z14" s="117"/>
      <c r="AA14" s="117"/>
      <c r="AB14" s="117"/>
      <c r="AC14" s="40"/>
      <c r="AD14" s="40"/>
      <c r="AE14" s="40"/>
      <c r="AF14" s="40"/>
      <c r="AG14" s="40"/>
      <c r="AH14" s="40"/>
      <c r="AI14" s="40"/>
      <c r="AJ14" s="40"/>
    </row>
    <row r="15" spans="1:99" ht="15" x14ac:dyDescent="0.25">
      <c r="A15" s="66">
        <v>615</v>
      </c>
      <c r="B15" s="66">
        <v>518.07100000000003</v>
      </c>
      <c r="C15" s="66">
        <v>522</v>
      </c>
      <c r="D15" s="66">
        <v>697.12900000000002</v>
      </c>
      <c r="E15" s="62">
        <v>615</v>
      </c>
      <c r="F15" s="62">
        <v>1018.27</v>
      </c>
      <c r="G15" s="62">
        <v>522</v>
      </c>
      <c r="H15" s="62">
        <v>1608.69</v>
      </c>
      <c r="I15" s="75">
        <v>615</v>
      </c>
      <c r="J15" s="75">
        <v>25754.2</v>
      </c>
      <c r="K15" s="75">
        <v>522</v>
      </c>
      <c r="L15" s="75">
        <v>1728.79</v>
      </c>
      <c r="M15" s="30">
        <v>615</v>
      </c>
      <c r="N15" s="30">
        <v>1068.3</v>
      </c>
      <c r="O15" s="30">
        <v>522</v>
      </c>
      <c r="P15" s="30">
        <v>44447.1</v>
      </c>
      <c r="Q15" s="71">
        <v>615</v>
      </c>
      <c r="R15" s="71">
        <v>15989.8</v>
      </c>
      <c r="S15" s="71">
        <v>522</v>
      </c>
      <c r="T15" s="71">
        <v>37008.400000000001</v>
      </c>
      <c r="U15" s="119">
        <v>615</v>
      </c>
      <c r="V15" s="119">
        <v>27995.3</v>
      </c>
      <c r="W15" s="119">
        <v>522</v>
      </c>
      <c r="X15" s="119">
        <v>33016.1</v>
      </c>
      <c r="Y15" s="117"/>
      <c r="Z15" s="117"/>
      <c r="AA15" s="117"/>
      <c r="AB15" s="117"/>
      <c r="AC15" s="40"/>
      <c r="AD15" s="40"/>
      <c r="AE15" s="40"/>
      <c r="AF15" s="40"/>
      <c r="AG15" s="40"/>
      <c r="AH15" s="40"/>
      <c r="AI15" s="40"/>
      <c r="AJ15" s="40"/>
    </row>
    <row r="16" spans="1:99" ht="15" x14ac:dyDescent="0.25">
      <c r="A16" s="66">
        <v>616</v>
      </c>
      <c r="B16" s="66">
        <v>523.07299999999998</v>
      </c>
      <c r="C16" s="66">
        <v>523</v>
      </c>
      <c r="D16" s="66">
        <v>714.13499999999999</v>
      </c>
      <c r="E16" s="62">
        <v>616</v>
      </c>
      <c r="F16" s="62">
        <v>970.91700000000003</v>
      </c>
      <c r="G16" s="62">
        <v>523</v>
      </c>
      <c r="H16" s="62">
        <v>1629.04</v>
      </c>
      <c r="I16" s="75">
        <v>616</v>
      </c>
      <c r="J16" s="75">
        <v>25341.3</v>
      </c>
      <c r="K16" s="75">
        <v>523</v>
      </c>
      <c r="L16" s="75">
        <v>1675.08</v>
      </c>
      <c r="M16" s="30">
        <v>616</v>
      </c>
      <c r="N16" s="30">
        <v>1094.99</v>
      </c>
      <c r="O16" s="30">
        <v>523</v>
      </c>
      <c r="P16" s="30">
        <v>42276.5</v>
      </c>
      <c r="Q16" s="71">
        <v>616</v>
      </c>
      <c r="R16" s="71">
        <v>15784.3</v>
      </c>
      <c r="S16" s="71">
        <v>523</v>
      </c>
      <c r="T16" s="71">
        <v>35335.599999999999</v>
      </c>
      <c r="U16" s="119">
        <v>616</v>
      </c>
      <c r="V16" s="119">
        <v>27639.8</v>
      </c>
      <c r="W16" s="119">
        <v>523</v>
      </c>
      <c r="X16" s="119">
        <v>31521.7</v>
      </c>
      <c r="Y16" s="117"/>
      <c r="Z16" s="117"/>
      <c r="AA16" s="117"/>
      <c r="AB16" s="117"/>
      <c r="AC16" s="40"/>
      <c r="AD16" s="40"/>
      <c r="AE16" s="40"/>
      <c r="AF16" s="40"/>
      <c r="AG16" s="40"/>
      <c r="AH16" s="40"/>
      <c r="AI16" s="40"/>
      <c r="AJ16" s="40"/>
    </row>
    <row r="17" spans="1:36" ht="15" x14ac:dyDescent="0.25">
      <c r="A17" s="66">
        <v>617</v>
      </c>
      <c r="B17" s="66">
        <v>528.07399999999996</v>
      </c>
      <c r="C17" s="66">
        <v>524</v>
      </c>
      <c r="D17" s="66">
        <v>712.13400000000001</v>
      </c>
      <c r="E17" s="62">
        <v>617</v>
      </c>
      <c r="F17" s="62">
        <v>1006.27</v>
      </c>
      <c r="G17" s="62">
        <v>524</v>
      </c>
      <c r="H17" s="62">
        <v>1642.38</v>
      </c>
      <c r="I17" s="75">
        <v>617</v>
      </c>
      <c r="J17" s="75">
        <v>25047.9</v>
      </c>
      <c r="K17" s="75">
        <v>524</v>
      </c>
      <c r="L17" s="75">
        <v>1674.74</v>
      </c>
      <c r="M17" s="30">
        <v>617</v>
      </c>
      <c r="N17" s="30">
        <v>1061.3</v>
      </c>
      <c r="O17" s="30">
        <v>524</v>
      </c>
      <c r="P17" s="30">
        <v>40718.800000000003</v>
      </c>
      <c r="Q17" s="71">
        <v>617</v>
      </c>
      <c r="R17" s="71">
        <v>15526.6</v>
      </c>
      <c r="S17" s="71">
        <v>524</v>
      </c>
      <c r="T17" s="71">
        <v>33871</v>
      </c>
      <c r="U17" s="119">
        <v>617</v>
      </c>
      <c r="V17" s="119">
        <v>27094.3</v>
      </c>
      <c r="W17" s="119">
        <v>524</v>
      </c>
      <c r="X17" s="119">
        <v>30228.6</v>
      </c>
      <c r="Y17" s="117"/>
      <c r="Z17" s="117"/>
      <c r="AA17" s="117"/>
      <c r="AB17" s="117"/>
      <c r="AC17" s="40"/>
      <c r="AD17" s="40"/>
      <c r="AE17" s="40"/>
      <c r="AF17" s="40"/>
      <c r="AG17" s="40"/>
      <c r="AH17" s="40"/>
      <c r="AI17" s="40"/>
      <c r="AJ17" s="40"/>
    </row>
    <row r="18" spans="1:36" ht="15" x14ac:dyDescent="0.25">
      <c r="A18" s="66">
        <v>618</v>
      </c>
      <c r="B18" s="66">
        <v>532.74199999999996</v>
      </c>
      <c r="C18" s="66">
        <v>525</v>
      </c>
      <c r="D18" s="66">
        <v>649.11199999999997</v>
      </c>
      <c r="E18" s="62">
        <v>618</v>
      </c>
      <c r="F18" s="62">
        <v>969.91600000000005</v>
      </c>
      <c r="G18" s="62">
        <v>525</v>
      </c>
      <c r="H18" s="62">
        <v>1650.72</v>
      </c>
      <c r="I18" s="75">
        <v>618</v>
      </c>
      <c r="J18" s="75">
        <v>24638.799999999999</v>
      </c>
      <c r="K18" s="75">
        <v>525</v>
      </c>
      <c r="L18" s="75">
        <v>1709.11</v>
      </c>
      <c r="M18" s="30">
        <v>618</v>
      </c>
      <c r="N18" s="30">
        <v>1105.99</v>
      </c>
      <c r="O18" s="30">
        <v>525</v>
      </c>
      <c r="P18" s="30">
        <v>38630.9</v>
      </c>
      <c r="Q18" s="71">
        <v>618</v>
      </c>
      <c r="R18" s="71">
        <v>15372</v>
      </c>
      <c r="S18" s="71">
        <v>525</v>
      </c>
      <c r="T18" s="71">
        <v>32293.9</v>
      </c>
      <c r="U18" s="119">
        <v>618</v>
      </c>
      <c r="V18" s="119">
        <v>26855.3</v>
      </c>
      <c r="W18" s="119">
        <v>525</v>
      </c>
      <c r="X18" s="119">
        <v>28905.200000000001</v>
      </c>
      <c r="Y18" s="117"/>
      <c r="Z18" s="117"/>
      <c r="AA18" s="117"/>
      <c r="AB18" s="117"/>
      <c r="AC18" s="40"/>
      <c r="AD18" s="40"/>
      <c r="AE18" s="40"/>
      <c r="AF18" s="40"/>
      <c r="AG18" s="40"/>
      <c r="AH18" s="40"/>
      <c r="AI18" s="40"/>
      <c r="AJ18" s="40"/>
    </row>
    <row r="19" spans="1:36" ht="15" x14ac:dyDescent="0.25">
      <c r="A19" s="66">
        <v>619</v>
      </c>
      <c r="B19" s="66">
        <v>518.73800000000006</v>
      </c>
      <c r="C19" s="66">
        <v>526</v>
      </c>
      <c r="D19" s="66">
        <v>664.11699999999996</v>
      </c>
      <c r="E19" s="62">
        <v>619</v>
      </c>
      <c r="F19" s="62">
        <v>1009.6</v>
      </c>
      <c r="G19" s="62">
        <v>526</v>
      </c>
      <c r="H19" s="62">
        <v>1659.73</v>
      </c>
      <c r="I19" s="75">
        <v>619</v>
      </c>
      <c r="J19" s="75">
        <v>24155.4</v>
      </c>
      <c r="K19" s="75">
        <v>526</v>
      </c>
      <c r="L19" s="75">
        <v>1705.77</v>
      </c>
      <c r="M19" s="30">
        <v>619</v>
      </c>
      <c r="N19" s="30">
        <v>1075.97</v>
      </c>
      <c r="O19" s="30">
        <v>526</v>
      </c>
      <c r="P19" s="30">
        <v>37150.1</v>
      </c>
      <c r="Q19" s="71">
        <v>619</v>
      </c>
      <c r="R19" s="71">
        <v>15197.2</v>
      </c>
      <c r="S19" s="71">
        <v>526</v>
      </c>
      <c r="T19" s="71">
        <v>31001.599999999999</v>
      </c>
      <c r="U19" s="119">
        <v>619</v>
      </c>
      <c r="V19" s="119">
        <v>26145.5</v>
      </c>
      <c r="W19" s="119">
        <v>526</v>
      </c>
      <c r="X19" s="119">
        <v>27695.7</v>
      </c>
      <c r="Y19" s="117"/>
      <c r="Z19" s="117"/>
      <c r="AA19" s="117"/>
      <c r="AB19" s="117"/>
      <c r="AC19" s="40"/>
      <c r="AD19" s="40"/>
      <c r="AE19" s="40"/>
      <c r="AF19" s="40"/>
      <c r="AG19" s="40"/>
      <c r="AH19" s="40"/>
      <c r="AI19" s="40"/>
      <c r="AJ19" s="40"/>
    </row>
    <row r="20" spans="1:36" ht="15" x14ac:dyDescent="0.25">
      <c r="A20" s="66">
        <v>620</v>
      </c>
      <c r="B20" s="66">
        <v>499.06599999999997</v>
      </c>
      <c r="C20" s="66">
        <v>527</v>
      </c>
      <c r="D20" s="66">
        <v>700.13</v>
      </c>
      <c r="E20" s="62">
        <v>620</v>
      </c>
      <c r="F20" s="62">
        <v>1005.27</v>
      </c>
      <c r="G20" s="62">
        <v>527</v>
      </c>
      <c r="H20" s="62">
        <v>1678.41</v>
      </c>
      <c r="I20" s="75">
        <v>620</v>
      </c>
      <c r="J20" s="75">
        <v>23721.200000000001</v>
      </c>
      <c r="K20" s="75">
        <v>527</v>
      </c>
      <c r="L20" s="75">
        <v>1728.12</v>
      </c>
      <c r="M20" s="30">
        <v>620</v>
      </c>
      <c r="N20" s="30">
        <v>1019.61</v>
      </c>
      <c r="O20" s="30">
        <v>527</v>
      </c>
      <c r="P20" s="30">
        <v>35071.199999999997</v>
      </c>
      <c r="Q20" s="71">
        <v>620</v>
      </c>
      <c r="R20" s="71">
        <v>14792.1</v>
      </c>
      <c r="S20" s="71">
        <v>527</v>
      </c>
      <c r="T20" s="71">
        <v>29348.6</v>
      </c>
      <c r="U20" s="119">
        <v>620</v>
      </c>
      <c r="V20" s="119">
        <v>25618.3</v>
      </c>
      <c r="W20" s="119">
        <v>527</v>
      </c>
      <c r="X20" s="119">
        <v>26305.8</v>
      </c>
      <c r="Y20" s="117"/>
      <c r="Z20" s="117"/>
      <c r="AA20" s="117"/>
      <c r="AB20" s="117"/>
      <c r="AC20" s="40"/>
      <c r="AD20" s="40"/>
      <c r="AE20" s="40"/>
      <c r="AF20" s="40"/>
      <c r="AG20" s="40"/>
      <c r="AH20" s="40"/>
      <c r="AI20" s="40"/>
      <c r="AJ20" s="40"/>
    </row>
    <row r="21" spans="1:36" ht="15" x14ac:dyDescent="0.25">
      <c r="A21" s="66">
        <v>621</v>
      </c>
      <c r="B21" s="66">
        <v>485.72899999999998</v>
      </c>
      <c r="C21" s="66">
        <v>528</v>
      </c>
      <c r="D21" s="66">
        <v>669.452</v>
      </c>
      <c r="E21" s="62">
        <v>621</v>
      </c>
      <c r="F21" s="62">
        <v>948.90499999999997</v>
      </c>
      <c r="G21" s="62">
        <v>528</v>
      </c>
      <c r="H21" s="62">
        <v>1694.09</v>
      </c>
      <c r="I21" s="75">
        <v>621</v>
      </c>
      <c r="J21" s="75">
        <v>23059.7</v>
      </c>
      <c r="K21" s="75">
        <v>528</v>
      </c>
      <c r="L21" s="75">
        <v>1722.45</v>
      </c>
      <c r="M21" s="30">
        <v>621</v>
      </c>
      <c r="N21" s="30">
        <v>1040.6199999999999</v>
      </c>
      <c r="O21" s="30">
        <v>528</v>
      </c>
      <c r="P21" s="30">
        <v>33582.300000000003</v>
      </c>
      <c r="Q21" s="71">
        <v>621</v>
      </c>
      <c r="R21" s="71">
        <v>14444.4</v>
      </c>
      <c r="S21" s="71">
        <v>528</v>
      </c>
      <c r="T21" s="71">
        <v>28316.799999999999</v>
      </c>
      <c r="U21" s="119">
        <v>621</v>
      </c>
      <c r="V21" s="119">
        <v>25187.9</v>
      </c>
      <c r="W21" s="119">
        <v>528</v>
      </c>
      <c r="X21" s="119">
        <v>25303.3</v>
      </c>
      <c r="Y21" s="117"/>
      <c r="Z21" s="117"/>
      <c r="AA21" s="117"/>
      <c r="AB21" s="117"/>
      <c r="AC21" s="40"/>
      <c r="AD21" s="40"/>
      <c r="AE21" s="40"/>
      <c r="AF21" s="40"/>
      <c r="AG21" s="40"/>
      <c r="AH21" s="40"/>
      <c r="AI21" s="40"/>
      <c r="AJ21" s="40"/>
    </row>
    <row r="22" spans="1:36" ht="15" x14ac:dyDescent="0.25">
      <c r="A22" s="66">
        <v>622</v>
      </c>
      <c r="B22" s="66">
        <v>487.06299999999999</v>
      </c>
      <c r="C22" s="66">
        <v>529</v>
      </c>
      <c r="D22" s="66">
        <v>674.78700000000003</v>
      </c>
      <c r="E22" s="62">
        <v>622</v>
      </c>
      <c r="F22" s="62">
        <v>945.23699999999997</v>
      </c>
      <c r="G22" s="62">
        <v>529</v>
      </c>
      <c r="H22" s="62">
        <v>1663.73</v>
      </c>
      <c r="I22" s="75">
        <v>622</v>
      </c>
      <c r="J22" s="75">
        <v>22655.9</v>
      </c>
      <c r="K22" s="75">
        <v>529</v>
      </c>
      <c r="L22" s="75">
        <v>1763.16</v>
      </c>
      <c r="M22" s="30">
        <v>622</v>
      </c>
      <c r="N22" s="30">
        <v>1043.6199999999999</v>
      </c>
      <c r="O22" s="30">
        <v>529</v>
      </c>
      <c r="P22" s="30">
        <v>32077.599999999999</v>
      </c>
      <c r="Q22" s="71">
        <v>622</v>
      </c>
      <c r="R22" s="71">
        <v>13975.6</v>
      </c>
      <c r="S22" s="71">
        <v>529</v>
      </c>
      <c r="T22" s="71">
        <v>27141.200000000001</v>
      </c>
      <c r="U22" s="119">
        <v>622</v>
      </c>
      <c r="V22" s="119">
        <v>24314.6</v>
      </c>
      <c r="W22" s="119">
        <v>529</v>
      </c>
      <c r="X22" s="119">
        <v>23932.7</v>
      </c>
      <c r="Y22" s="117"/>
      <c r="Z22" s="117"/>
      <c r="AA22" s="117"/>
      <c r="AB22" s="117"/>
      <c r="AC22" s="40"/>
      <c r="AD22" s="40"/>
      <c r="AE22" s="40"/>
      <c r="AF22" s="40"/>
      <c r="AG22" s="40"/>
      <c r="AH22" s="40"/>
      <c r="AI22" s="40"/>
      <c r="AJ22" s="40"/>
    </row>
    <row r="23" spans="1:36" ht="15" x14ac:dyDescent="0.25">
      <c r="A23" s="66">
        <v>623</v>
      </c>
      <c r="B23" s="66">
        <v>518.07100000000003</v>
      </c>
      <c r="C23" s="66">
        <v>530</v>
      </c>
      <c r="D23" s="66">
        <v>631.43899999999996</v>
      </c>
      <c r="E23" s="62">
        <v>623</v>
      </c>
      <c r="F23" s="62">
        <v>921.89200000000005</v>
      </c>
      <c r="G23" s="62">
        <v>530</v>
      </c>
      <c r="H23" s="62">
        <v>1742.47</v>
      </c>
      <c r="I23" s="75">
        <v>623</v>
      </c>
      <c r="J23" s="75">
        <v>21930.799999999999</v>
      </c>
      <c r="K23" s="75">
        <v>530</v>
      </c>
      <c r="L23" s="75">
        <v>1820.21</v>
      </c>
      <c r="M23" s="30">
        <v>623</v>
      </c>
      <c r="N23" s="30">
        <v>1017.27</v>
      </c>
      <c r="O23" s="30">
        <v>530</v>
      </c>
      <c r="P23" s="30">
        <v>30817</v>
      </c>
      <c r="Q23" s="71">
        <v>623</v>
      </c>
      <c r="R23" s="71">
        <v>13637.1</v>
      </c>
      <c r="S23" s="71">
        <v>530</v>
      </c>
      <c r="T23" s="71">
        <v>25781</v>
      </c>
      <c r="U23" s="119">
        <v>623</v>
      </c>
      <c r="V23" s="119">
        <v>23737.7</v>
      </c>
      <c r="W23" s="119">
        <v>530</v>
      </c>
      <c r="X23" s="119">
        <v>23020.2</v>
      </c>
      <c r="Y23" s="117"/>
      <c r="Z23" s="117"/>
      <c r="AA23" s="117"/>
      <c r="AB23" s="117"/>
      <c r="AC23" s="40"/>
      <c r="AD23" s="40"/>
      <c r="AE23" s="40"/>
      <c r="AF23" s="40"/>
      <c r="AG23" s="40"/>
      <c r="AH23" s="40"/>
      <c r="AI23" s="40"/>
      <c r="AJ23" s="40"/>
    </row>
    <row r="24" spans="1:36" ht="15" x14ac:dyDescent="0.25">
      <c r="A24" s="66">
        <v>624</v>
      </c>
      <c r="B24" s="66">
        <v>487.73</v>
      </c>
      <c r="C24" s="66">
        <v>531</v>
      </c>
      <c r="D24" s="66">
        <v>662.78300000000002</v>
      </c>
      <c r="E24" s="62">
        <v>624</v>
      </c>
      <c r="F24" s="62">
        <v>901.54899999999998</v>
      </c>
      <c r="G24" s="62">
        <v>531</v>
      </c>
      <c r="H24" s="62">
        <v>1747.14</v>
      </c>
      <c r="I24" s="75">
        <v>624</v>
      </c>
      <c r="J24" s="75">
        <v>21519.4</v>
      </c>
      <c r="K24" s="75">
        <v>531</v>
      </c>
      <c r="L24" s="75">
        <v>1833.56</v>
      </c>
      <c r="M24" s="30">
        <v>624</v>
      </c>
      <c r="N24" s="30">
        <v>1008.27</v>
      </c>
      <c r="O24" s="30">
        <v>531</v>
      </c>
      <c r="P24" s="30">
        <v>29216.6</v>
      </c>
      <c r="Q24" s="71">
        <v>624</v>
      </c>
      <c r="R24" s="71">
        <v>13334.9</v>
      </c>
      <c r="S24" s="71">
        <v>531</v>
      </c>
      <c r="T24" s="71">
        <v>24883.8</v>
      </c>
      <c r="U24" s="119">
        <v>624</v>
      </c>
      <c r="V24" s="119">
        <v>23184.5</v>
      </c>
      <c r="W24" s="119">
        <v>531</v>
      </c>
      <c r="X24" s="119">
        <v>22051.4</v>
      </c>
      <c r="Y24" s="117"/>
      <c r="Z24" s="117"/>
      <c r="AA24" s="117"/>
      <c r="AB24" s="117"/>
      <c r="AC24" s="40"/>
      <c r="AD24" s="40"/>
      <c r="AE24" s="40"/>
      <c r="AF24" s="40"/>
      <c r="AG24" s="40"/>
      <c r="AH24" s="40"/>
      <c r="AI24" s="40"/>
      <c r="AJ24" s="40"/>
    </row>
    <row r="25" spans="1:36" ht="15" x14ac:dyDescent="0.25">
      <c r="A25" s="66">
        <v>625</v>
      </c>
      <c r="B25" s="66">
        <v>473.726</v>
      </c>
      <c r="C25" s="66">
        <v>532</v>
      </c>
      <c r="D25" s="66">
        <v>678.45600000000002</v>
      </c>
      <c r="E25" s="62">
        <v>625</v>
      </c>
      <c r="F25" s="62">
        <v>911.88699999999994</v>
      </c>
      <c r="G25" s="62">
        <v>532</v>
      </c>
      <c r="H25" s="62">
        <v>1780.84</v>
      </c>
      <c r="I25" s="75">
        <v>625</v>
      </c>
      <c r="J25" s="75">
        <v>20918.400000000001</v>
      </c>
      <c r="K25" s="75">
        <v>532</v>
      </c>
      <c r="L25" s="75">
        <v>1866.59</v>
      </c>
      <c r="M25" s="30">
        <v>625</v>
      </c>
      <c r="N25" s="30">
        <v>985.59100000000001</v>
      </c>
      <c r="O25" s="30">
        <v>532</v>
      </c>
      <c r="P25" s="30">
        <v>28088.799999999999</v>
      </c>
      <c r="Q25" s="71">
        <v>625</v>
      </c>
      <c r="R25" s="71">
        <v>13086.5</v>
      </c>
      <c r="S25" s="71">
        <v>532</v>
      </c>
      <c r="T25" s="71">
        <v>23686.3</v>
      </c>
      <c r="U25" s="119">
        <v>625</v>
      </c>
      <c r="V25" s="119">
        <v>22517.3</v>
      </c>
      <c r="W25" s="119">
        <v>532</v>
      </c>
      <c r="X25" s="119">
        <v>21115.8</v>
      </c>
      <c r="Y25" s="117"/>
      <c r="Z25" s="117"/>
      <c r="AA25" s="117"/>
      <c r="AB25" s="117"/>
      <c r="AC25" s="40"/>
      <c r="AD25" s="40"/>
      <c r="AE25" s="40"/>
      <c r="AF25" s="40"/>
      <c r="AG25" s="40"/>
      <c r="AH25" s="40"/>
      <c r="AI25" s="40"/>
      <c r="AJ25" s="40"/>
    </row>
    <row r="26" spans="1:36" ht="15" x14ac:dyDescent="0.25">
      <c r="A26" s="66">
        <v>626</v>
      </c>
      <c r="B26" s="66">
        <v>481.39499999999998</v>
      </c>
      <c r="C26" s="66">
        <v>533</v>
      </c>
      <c r="D26" s="66">
        <v>669.11900000000003</v>
      </c>
      <c r="E26" s="62">
        <v>626</v>
      </c>
      <c r="F26" s="62">
        <v>870.53499999999997</v>
      </c>
      <c r="G26" s="62">
        <v>533</v>
      </c>
      <c r="H26" s="62">
        <v>1867.92</v>
      </c>
      <c r="I26" s="75">
        <v>626</v>
      </c>
      <c r="J26" s="75">
        <v>20339.5</v>
      </c>
      <c r="K26" s="75">
        <v>533</v>
      </c>
      <c r="L26" s="75">
        <v>1853.24</v>
      </c>
      <c r="M26" s="30">
        <v>626</v>
      </c>
      <c r="N26" s="30">
        <v>1012.27</v>
      </c>
      <c r="O26" s="30">
        <v>533</v>
      </c>
      <c r="P26" s="30">
        <v>27036.3</v>
      </c>
      <c r="Q26" s="71">
        <v>626</v>
      </c>
      <c r="R26" s="71">
        <v>12591.5</v>
      </c>
      <c r="S26" s="71">
        <v>533</v>
      </c>
      <c r="T26" s="71">
        <v>22880.1</v>
      </c>
      <c r="U26" s="119">
        <v>626</v>
      </c>
      <c r="V26" s="119">
        <v>21996.5</v>
      </c>
      <c r="W26" s="119">
        <v>533</v>
      </c>
      <c r="X26" s="119">
        <v>20214.8</v>
      </c>
      <c r="Y26" s="117"/>
      <c r="Z26" s="117"/>
      <c r="AA26" s="117"/>
      <c r="AB26" s="117"/>
      <c r="AC26" s="40"/>
      <c r="AD26" s="40"/>
      <c r="AE26" s="40"/>
      <c r="AF26" s="40"/>
      <c r="AG26" s="40"/>
      <c r="AH26" s="40"/>
      <c r="AI26" s="40"/>
      <c r="AJ26" s="40"/>
    </row>
    <row r="27" spans="1:36" ht="15" x14ac:dyDescent="0.25">
      <c r="A27" s="66">
        <v>627</v>
      </c>
      <c r="B27" s="66">
        <v>450.387</v>
      </c>
      <c r="C27" s="66">
        <v>534</v>
      </c>
      <c r="D27" s="66">
        <v>667.45100000000002</v>
      </c>
      <c r="E27" s="62">
        <v>627</v>
      </c>
      <c r="F27" s="62">
        <v>917.55600000000004</v>
      </c>
      <c r="G27" s="62">
        <v>534</v>
      </c>
      <c r="H27" s="62">
        <v>1830.89</v>
      </c>
      <c r="I27" s="75">
        <v>627</v>
      </c>
      <c r="J27" s="75">
        <v>20150.400000000001</v>
      </c>
      <c r="K27" s="75">
        <v>534</v>
      </c>
      <c r="L27" s="75">
        <v>1944.34</v>
      </c>
      <c r="M27" s="30">
        <v>627</v>
      </c>
      <c r="N27" s="30">
        <v>966.58100000000002</v>
      </c>
      <c r="O27" s="30">
        <v>534</v>
      </c>
      <c r="P27" s="30">
        <v>25959.1</v>
      </c>
      <c r="Q27" s="71">
        <v>627</v>
      </c>
      <c r="R27" s="71">
        <v>12406</v>
      </c>
      <c r="S27" s="71">
        <v>534</v>
      </c>
      <c r="T27" s="71">
        <v>21942.2</v>
      </c>
      <c r="U27" s="119">
        <v>627</v>
      </c>
      <c r="V27" s="119">
        <v>21532.9</v>
      </c>
      <c r="W27" s="119">
        <v>534</v>
      </c>
      <c r="X27" s="119">
        <v>19425.2</v>
      </c>
      <c r="Y27" s="117"/>
      <c r="Z27" s="117"/>
      <c r="AA27" s="117"/>
      <c r="AB27" s="117"/>
      <c r="AC27" s="40"/>
      <c r="AD27" s="40"/>
      <c r="AE27" s="40"/>
      <c r="AF27" s="40"/>
      <c r="AG27" s="40"/>
      <c r="AH27" s="40"/>
      <c r="AI27" s="40"/>
      <c r="AJ27" s="40"/>
    </row>
    <row r="28" spans="1:36" ht="15" x14ac:dyDescent="0.25">
      <c r="A28" s="66">
        <v>628</v>
      </c>
      <c r="B28" s="66">
        <v>485.06200000000001</v>
      </c>
      <c r="C28" s="66">
        <v>535</v>
      </c>
      <c r="D28" s="66">
        <v>676.78800000000001</v>
      </c>
      <c r="E28" s="62">
        <v>628</v>
      </c>
      <c r="F28" s="62">
        <v>887.20899999999995</v>
      </c>
      <c r="G28" s="62">
        <v>535</v>
      </c>
      <c r="H28" s="62">
        <v>1894.95</v>
      </c>
      <c r="I28" s="75">
        <v>628</v>
      </c>
      <c r="J28" s="75">
        <v>19311.8</v>
      </c>
      <c r="K28" s="75">
        <v>535</v>
      </c>
      <c r="L28" s="75">
        <v>1976.7</v>
      </c>
      <c r="M28" s="30">
        <v>628</v>
      </c>
      <c r="N28" s="30">
        <v>1004.27</v>
      </c>
      <c r="O28" s="30">
        <v>535</v>
      </c>
      <c r="P28" s="30">
        <v>24720</v>
      </c>
      <c r="Q28" s="71">
        <v>628</v>
      </c>
      <c r="R28" s="71">
        <v>12091.6</v>
      </c>
      <c r="S28" s="71">
        <v>535</v>
      </c>
      <c r="T28" s="71">
        <v>20954.7</v>
      </c>
      <c r="U28" s="119">
        <v>628</v>
      </c>
      <c r="V28" s="119">
        <v>21006.7</v>
      </c>
      <c r="W28" s="119">
        <v>535</v>
      </c>
      <c r="X28" s="119">
        <v>18872.7</v>
      </c>
      <c r="Y28" s="117"/>
      <c r="Z28" s="117"/>
      <c r="AA28" s="117"/>
      <c r="AB28" s="117"/>
      <c r="AC28" s="40"/>
      <c r="AD28" s="40"/>
      <c r="AE28" s="40"/>
      <c r="AF28" s="40"/>
      <c r="AG28" s="40"/>
      <c r="AH28" s="40"/>
      <c r="AI28" s="40"/>
      <c r="AJ28" s="40"/>
    </row>
    <row r="29" spans="1:36" ht="15" x14ac:dyDescent="0.25">
      <c r="A29" s="66">
        <v>629</v>
      </c>
      <c r="B29" s="66">
        <v>488.39699999999999</v>
      </c>
      <c r="C29" s="66">
        <v>536</v>
      </c>
      <c r="D29" s="66">
        <v>671.45299999999997</v>
      </c>
      <c r="E29" s="62">
        <v>629</v>
      </c>
      <c r="F29" s="62">
        <v>863.53099999999995</v>
      </c>
      <c r="G29" s="62">
        <v>536</v>
      </c>
      <c r="H29" s="62">
        <v>1899.29</v>
      </c>
      <c r="I29" s="75">
        <v>629</v>
      </c>
      <c r="J29" s="75">
        <v>19048.2</v>
      </c>
      <c r="K29" s="75">
        <v>536</v>
      </c>
      <c r="L29" s="75">
        <v>2017.08</v>
      </c>
      <c r="M29" s="30">
        <v>629</v>
      </c>
      <c r="N29" s="30">
        <v>933.56399999999996</v>
      </c>
      <c r="O29" s="30">
        <v>536</v>
      </c>
      <c r="P29" s="30">
        <v>24014.1</v>
      </c>
      <c r="Q29" s="71">
        <v>629</v>
      </c>
      <c r="R29" s="71">
        <v>11842</v>
      </c>
      <c r="S29" s="71">
        <v>536</v>
      </c>
      <c r="T29" s="71">
        <v>20357.900000000001</v>
      </c>
      <c r="U29" s="119">
        <v>629</v>
      </c>
      <c r="V29" s="119">
        <v>20700.7</v>
      </c>
      <c r="W29" s="119">
        <v>536</v>
      </c>
      <c r="X29" s="119">
        <v>18206.599999999999</v>
      </c>
      <c r="Y29" s="117"/>
      <c r="Z29" s="117"/>
      <c r="AA29" s="117"/>
      <c r="AB29" s="117"/>
      <c r="AC29" s="40"/>
      <c r="AD29" s="40"/>
      <c r="AE29" s="40"/>
      <c r="AF29" s="40"/>
      <c r="AG29" s="40"/>
      <c r="AH29" s="40"/>
      <c r="AI29" s="40"/>
      <c r="AJ29" s="40"/>
    </row>
    <row r="30" spans="1:36" ht="15" x14ac:dyDescent="0.25">
      <c r="A30" s="66">
        <v>630</v>
      </c>
      <c r="B30" s="66">
        <v>462.05700000000002</v>
      </c>
      <c r="C30" s="66">
        <v>537</v>
      </c>
      <c r="D30" s="66">
        <v>648.44500000000005</v>
      </c>
      <c r="E30" s="62">
        <v>630</v>
      </c>
      <c r="F30" s="62">
        <v>859.19600000000003</v>
      </c>
      <c r="G30" s="62">
        <v>537</v>
      </c>
      <c r="H30" s="62">
        <v>1932.66</v>
      </c>
      <c r="I30" s="75">
        <v>630</v>
      </c>
      <c r="J30" s="75">
        <v>18752.900000000001</v>
      </c>
      <c r="K30" s="75">
        <v>537</v>
      </c>
      <c r="L30" s="75">
        <v>1990.38</v>
      </c>
      <c r="M30" s="30">
        <v>630</v>
      </c>
      <c r="N30" s="30">
        <v>966.24699999999996</v>
      </c>
      <c r="O30" s="30">
        <v>537</v>
      </c>
      <c r="P30" s="30">
        <v>23205.4</v>
      </c>
      <c r="Q30" s="71">
        <v>630</v>
      </c>
      <c r="R30" s="71">
        <v>11628.3</v>
      </c>
      <c r="S30" s="71">
        <v>537</v>
      </c>
      <c r="T30" s="71">
        <v>19765.400000000001</v>
      </c>
      <c r="U30" s="119">
        <v>630</v>
      </c>
      <c r="V30" s="119">
        <v>20097.599999999999</v>
      </c>
      <c r="W30" s="119">
        <v>537</v>
      </c>
      <c r="X30" s="119">
        <v>17785.900000000001</v>
      </c>
      <c r="Y30" s="117"/>
      <c r="Z30" s="117"/>
      <c r="AA30" s="117"/>
      <c r="AB30" s="117"/>
      <c r="AC30" s="40"/>
      <c r="AD30" s="40"/>
      <c r="AE30" s="40"/>
      <c r="AF30" s="40"/>
      <c r="AG30" s="40"/>
      <c r="AH30" s="40"/>
      <c r="AI30" s="40"/>
      <c r="AJ30" s="40"/>
    </row>
    <row r="31" spans="1:36" ht="15" x14ac:dyDescent="0.25">
      <c r="A31" s="66">
        <v>631</v>
      </c>
      <c r="B31" s="66">
        <v>469.05799999999999</v>
      </c>
      <c r="C31" s="66">
        <v>538</v>
      </c>
      <c r="D31" s="66">
        <v>661.11599999999999</v>
      </c>
      <c r="E31" s="62">
        <v>631</v>
      </c>
      <c r="F31" s="62">
        <v>855.52700000000004</v>
      </c>
      <c r="G31" s="62">
        <v>538</v>
      </c>
      <c r="H31" s="62">
        <v>1938.33</v>
      </c>
      <c r="I31" s="75">
        <v>631</v>
      </c>
      <c r="J31" s="75">
        <v>18133.2</v>
      </c>
      <c r="K31" s="75">
        <v>538</v>
      </c>
      <c r="L31" s="75">
        <v>2085.8200000000002</v>
      </c>
      <c r="M31" s="30">
        <v>631</v>
      </c>
      <c r="N31" s="30">
        <v>953.90800000000002</v>
      </c>
      <c r="O31" s="30">
        <v>538</v>
      </c>
      <c r="P31" s="30">
        <v>22469.599999999999</v>
      </c>
      <c r="Q31" s="71">
        <v>631</v>
      </c>
      <c r="R31" s="71">
        <v>11455</v>
      </c>
      <c r="S31" s="71">
        <v>538</v>
      </c>
      <c r="T31" s="71">
        <v>19222.5</v>
      </c>
      <c r="U31" s="119">
        <v>631</v>
      </c>
      <c r="V31" s="119">
        <v>19753.3</v>
      </c>
      <c r="W31" s="119">
        <v>538</v>
      </c>
      <c r="X31" s="119">
        <v>17089.2</v>
      </c>
      <c r="Y31" s="117"/>
      <c r="Z31" s="117"/>
      <c r="AA31" s="117"/>
      <c r="AB31" s="117"/>
      <c r="AC31" s="40"/>
      <c r="AD31" s="40"/>
      <c r="AE31" s="40"/>
      <c r="AF31" s="40"/>
      <c r="AG31" s="40"/>
      <c r="AH31" s="40"/>
      <c r="AI31" s="40"/>
      <c r="AJ31" s="40"/>
    </row>
    <row r="32" spans="1:36" ht="15" x14ac:dyDescent="0.25">
      <c r="A32" s="66">
        <v>632</v>
      </c>
      <c r="B32" s="66">
        <v>481.39499999999998</v>
      </c>
      <c r="C32" s="66">
        <v>539</v>
      </c>
      <c r="D32" s="66">
        <v>638.10799999999995</v>
      </c>
      <c r="E32" s="62">
        <v>632</v>
      </c>
      <c r="F32" s="62">
        <v>878.87199999999996</v>
      </c>
      <c r="G32" s="62">
        <v>539</v>
      </c>
      <c r="H32" s="62">
        <v>1971.36</v>
      </c>
      <c r="I32" s="75">
        <v>632</v>
      </c>
      <c r="J32" s="75">
        <v>17730.8</v>
      </c>
      <c r="K32" s="75">
        <v>539</v>
      </c>
      <c r="L32" s="75">
        <v>2128.5300000000002</v>
      </c>
      <c r="M32" s="30">
        <v>632</v>
      </c>
      <c r="N32" s="30">
        <v>911.55399999999997</v>
      </c>
      <c r="O32" s="30">
        <v>539</v>
      </c>
      <c r="P32" s="30">
        <v>21810.7</v>
      </c>
      <c r="Q32" s="71">
        <v>632</v>
      </c>
      <c r="R32" s="71">
        <v>11213.5</v>
      </c>
      <c r="S32" s="71">
        <v>539</v>
      </c>
      <c r="T32" s="71">
        <v>18719.8</v>
      </c>
      <c r="U32" s="119">
        <v>632</v>
      </c>
      <c r="V32" s="119">
        <v>19274.400000000001</v>
      </c>
      <c r="W32" s="119">
        <v>539</v>
      </c>
      <c r="X32" s="119">
        <v>16575</v>
      </c>
      <c r="Y32" s="117"/>
      <c r="Z32" s="117"/>
      <c r="AA32" s="117"/>
      <c r="AB32" s="117"/>
      <c r="AC32" s="40"/>
      <c r="AD32" s="40"/>
      <c r="AE32" s="40"/>
      <c r="AF32" s="40"/>
      <c r="AG32" s="40"/>
      <c r="AH32" s="40"/>
      <c r="AI32" s="40"/>
      <c r="AJ32" s="40"/>
    </row>
    <row r="33" spans="1:36" ht="15" x14ac:dyDescent="0.25">
      <c r="A33" s="66">
        <v>633</v>
      </c>
      <c r="B33" s="66">
        <v>462.72300000000001</v>
      </c>
      <c r="C33" s="66">
        <v>540</v>
      </c>
      <c r="D33" s="66">
        <v>667.78499999999997</v>
      </c>
      <c r="E33" s="62">
        <v>633</v>
      </c>
      <c r="F33" s="62">
        <v>836.85199999999998</v>
      </c>
      <c r="G33" s="62">
        <v>540</v>
      </c>
      <c r="H33" s="62">
        <v>2049.11</v>
      </c>
      <c r="I33" s="75">
        <v>633</v>
      </c>
      <c r="J33" s="75">
        <v>17189.5</v>
      </c>
      <c r="K33" s="75">
        <v>540</v>
      </c>
      <c r="L33" s="75">
        <v>2106.1799999999998</v>
      </c>
      <c r="M33" s="30">
        <v>633</v>
      </c>
      <c r="N33" s="30">
        <v>899.88099999999997</v>
      </c>
      <c r="O33" s="30">
        <v>540</v>
      </c>
      <c r="P33" s="30">
        <v>21071.4</v>
      </c>
      <c r="Q33" s="71">
        <v>633</v>
      </c>
      <c r="R33" s="71">
        <v>10860.8</v>
      </c>
      <c r="S33" s="71">
        <v>540</v>
      </c>
      <c r="T33" s="71">
        <v>18117.400000000001</v>
      </c>
      <c r="U33" s="119">
        <v>633</v>
      </c>
      <c r="V33" s="119">
        <v>18704.7</v>
      </c>
      <c r="W33" s="119">
        <v>540</v>
      </c>
      <c r="X33" s="119">
        <v>16096.9</v>
      </c>
      <c r="Y33" s="117"/>
      <c r="Z33" s="117"/>
      <c r="AA33" s="117"/>
      <c r="AB33" s="117"/>
      <c r="AC33" s="40"/>
      <c r="AD33" s="40"/>
      <c r="AE33" s="40"/>
      <c r="AF33" s="40"/>
      <c r="AG33" s="40"/>
      <c r="AH33" s="40"/>
      <c r="AI33" s="40"/>
      <c r="AJ33" s="40"/>
    </row>
    <row r="34" spans="1:36" ht="15" x14ac:dyDescent="0.25">
      <c r="A34" s="66">
        <v>634</v>
      </c>
      <c r="B34" s="66">
        <v>465.39100000000002</v>
      </c>
      <c r="C34" s="66">
        <v>541</v>
      </c>
      <c r="D34" s="66">
        <v>678.12199999999996</v>
      </c>
      <c r="E34" s="62">
        <v>634</v>
      </c>
      <c r="F34" s="62">
        <v>876.53700000000003</v>
      </c>
      <c r="G34" s="62">
        <v>541</v>
      </c>
      <c r="H34" s="62">
        <v>2049.11</v>
      </c>
      <c r="I34" s="75">
        <v>634</v>
      </c>
      <c r="J34" s="75">
        <v>16896.2</v>
      </c>
      <c r="K34" s="75">
        <v>541</v>
      </c>
      <c r="L34" s="75">
        <v>2131.87</v>
      </c>
      <c r="M34" s="30">
        <v>634</v>
      </c>
      <c r="N34" s="30">
        <v>912.55499999999995</v>
      </c>
      <c r="O34" s="30">
        <v>541</v>
      </c>
      <c r="P34" s="30">
        <v>20715.5</v>
      </c>
      <c r="Q34" s="71">
        <v>634</v>
      </c>
      <c r="R34" s="71">
        <v>10532.3</v>
      </c>
      <c r="S34" s="71">
        <v>541</v>
      </c>
      <c r="T34" s="71">
        <v>17519.5</v>
      </c>
      <c r="U34" s="119">
        <v>634</v>
      </c>
      <c r="V34" s="119">
        <v>18221.099999999999</v>
      </c>
      <c r="W34" s="119">
        <v>541</v>
      </c>
      <c r="X34" s="119">
        <v>15691.5</v>
      </c>
      <c r="Y34" s="117"/>
      <c r="Z34" s="117"/>
      <c r="AA34" s="117"/>
      <c r="AB34" s="117"/>
      <c r="AC34" s="40"/>
      <c r="AD34" s="40"/>
      <c r="AE34" s="40"/>
      <c r="AF34" s="40"/>
      <c r="AG34" s="40"/>
      <c r="AH34" s="40"/>
      <c r="AI34" s="40"/>
      <c r="AJ34" s="40"/>
    </row>
    <row r="35" spans="1:36" ht="15" x14ac:dyDescent="0.25">
      <c r="A35" s="66">
        <v>635</v>
      </c>
      <c r="B35" s="66">
        <v>444.71899999999999</v>
      </c>
      <c r="C35" s="66">
        <v>542</v>
      </c>
      <c r="D35" s="66">
        <v>664.78399999999999</v>
      </c>
      <c r="E35" s="62">
        <v>635</v>
      </c>
      <c r="F35" s="62">
        <v>830.18299999999999</v>
      </c>
      <c r="G35" s="62">
        <v>542</v>
      </c>
      <c r="H35" s="62">
        <v>2063.46</v>
      </c>
      <c r="I35" s="75">
        <v>635</v>
      </c>
      <c r="J35" s="75">
        <v>16381.7</v>
      </c>
      <c r="K35" s="75">
        <v>542</v>
      </c>
      <c r="L35" s="75">
        <v>2158.9</v>
      </c>
      <c r="M35" s="30">
        <v>635</v>
      </c>
      <c r="N35" s="30">
        <v>914.55600000000004</v>
      </c>
      <c r="O35" s="30">
        <v>542</v>
      </c>
      <c r="P35" s="30">
        <v>20231.599999999999</v>
      </c>
      <c r="Q35" s="71">
        <v>635</v>
      </c>
      <c r="R35" s="71">
        <v>10274.5</v>
      </c>
      <c r="S35" s="71">
        <v>542</v>
      </c>
      <c r="T35" s="71">
        <v>17337.099999999999</v>
      </c>
      <c r="U35" s="119">
        <v>635</v>
      </c>
      <c r="V35" s="119">
        <v>17911.099999999999</v>
      </c>
      <c r="W35" s="119">
        <v>542</v>
      </c>
      <c r="X35" s="119">
        <v>15393.1</v>
      </c>
      <c r="Y35" s="117"/>
      <c r="Z35" s="117"/>
      <c r="AA35" s="117"/>
      <c r="AB35" s="117"/>
      <c r="AC35" s="40"/>
      <c r="AD35" s="40"/>
      <c r="AE35" s="40"/>
      <c r="AF35" s="40"/>
      <c r="AG35" s="40"/>
      <c r="AH35" s="40"/>
      <c r="AI35" s="40"/>
      <c r="AJ35" s="40"/>
    </row>
    <row r="36" spans="1:36" ht="15" x14ac:dyDescent="0.25">
      <c r="A36" s="66">
        <v>636</v>
      </c>
      <c r="B36" s="66">
        <v>455.72199999999998</v>
      </c>
      <c r="C36" s="66">
        <v>543</v>
      </c>
      <c r="D36" s="66">
        <v>683.79100000000005</v>
      </c>
      <c r="E36" s="62">
        <v>636</v>
      </c>
      <c r="F36" s="62">
        <v>832.851</v>
      </c>
      <c r="G36" s="62">
        <v>543</v>
      </c>
      <c r="H36" s="62">
        <v>2098.83</v>
      </c>
      <c r="I36" s="75">
        <v>636</v>
      </c>
      <c r="J36" s="75">
        <v>15997.4</v>
      </c>
      <c r="K36" s="75">
        <v>543</v>
      </c>
      <c r="L36" s="75">
        <v>2244.33</v>
      </c>
      <c r="M36" s="30">
        <v>636</v>
      </c>
      <c r="N36" s="30">
        <v>941.90200000000004</v>
      </c>
      <c r="O36" s="30">
        <v>543</v>
      </c>
      <c r="P36" s="30">
        <v>19808.2</v>
      </c>
      <c r="Q36" s="71">
        <v>636</v>
      </c>
      <c r="R36" s="71">
        <v>10074.799999999999</v>
      </c>
      <c r="S36" s="71">
        <v>543</v>
      </c>
      <c r="T36" s="71">
        <v>16745.5</v>
      </c>
      <c r="U36" s="119">
        <v>636</v>
      </c>
      <c r="V36" s="119">
        <v>17449.2</v>
      </c>
      <c r="W36" s="119">
        <v>543</v>
      </c>
      <c r="X36" s="119">
        <v>14930.7</v>
      </c>
      <c r="Y36" s="117"/>
      <c r="Z36" s="117"/>
      <c r="AA36" s="117"/>
      <c r="AB36" s="117"/>
      <c r="AC36" s="40"/>
      <c r="AD36" s="40"/>
      <c r="AE36" s="40"/>
      <c r="AF36" s="40"/>
      <c r="AG36" s="40"/>
      <c r="AH36" s="40"/>
      <c r="AI36" s="40"/>
      <c r="AJ36" s="40"/>
    </row>
    <row r="37" spans="1:36" ht="15" x14ac:dyDescent="0.25">
      <c r="A37" s="66">
        <v>637</v>
      </c>
      <c r="B37" s="66">
        <v>446.38600000000002</v>
      </c>
      <c r="C37" s="66">
        <v>544</v>
      </c>
      <c r="D37" s="66">
        <v>703.798</v>
      </c>
      <c r="E37" s="62">
        <v>637</v>
      </c>
      <c r="F37" s="62">
        <v>794.16700000000003</v>
      </c>
      <c r="G37" s="62">
        <v>544</v>
      </c>
      <c r="H37" s="62">
        <v>2144.5500000000002</v>
      </c>
      <c r="I37" s="75">
        <v>637</v>
      </c>
      <c r="J37" s="75">
        <v>15552.7</v>
      </c>
      <c r="K37" s="75">
        <v>544</v>
      </c>
      <c r="L37" s="75">
        <v>2229.98</v>
      </c>
      <c r="M37" s="30">
        <v>637</v>
      </c>
      <c r="N37" s="30">
        <v>925.22699999999998</v>
      </c>
      <c r="O37" s="30">
        <v>544</v>
      </c>
      <c r="P37" s="30">
        <v>19385.8</v>
      </c>
      <c r="Q37" s="71">
        <v>637</v>
      </c>
      <c r="R37" s="71">
        <v>9872.07</v>
      </c>
      <c r="S37" s="71">
        <v>544</v>
      </c>
      <c r="T37" s="71">
        <v>16476.099999999999</v>
      </c>
      <c r="U37" s="119">
        <v>637</v>
      </c>
      <c r="V37" s="119">
        <v>16833.7</v>
      </c>
      <c r="W37" s="119">
        <v>544</v>
      </c>
      <c r="X37" s="119">
        <v>14685.5</v>
      </c>
      <c r="Y37" s="117"/>
      <c r="Z37" s="117"/>
      <c r="AA37" s="117"/>
      <c r="AB37" s="117"/>
      <c r="AC37" s="40"/>
      <c r="AD37" s="40"/>
      <c r="AE37" s="40"/>
      <c r="AF37" s="40"/>
      <c r="AG37" s="40"/>
      <c r="AH37" s="40"/>
      <c r="AI37" s="40"/>
      <c r="AJ37" s="40"/>
    </row>
    <row r="38" spans="1:36" ht="15" x14ac:dyDescent="0.25">
      <c r="A38" s="66">
        <v>638</v>
      </c>
      <c r="B38" s="66">
        <v>453.721</v>
      </c>
      <c r="C38" s="66">
        <v>545</v>
      </c>
      <c r="D38" s="66">
        <v>701.13</v>
      </c>
      <c r="E38" s="62">
        <v>638</v>
      </c>
      <c r="F38" s="62">
        <v>816.51</v>
      </c>
      <c r="G38" s="62">
        <v>545</v>
      </c>
      <c r="H38" s="62">
        <v>2177.59</v>
      </c>
      <c r="I38" s="75">
        <v>638</v>
      </c>
      <c r="J38" s="75">
        <v>14971.1</v>
      </c>
      <c r="K38" s="75">
        <v>545</v>
      </c>
      <c r="L38" s="75">
        <v>2296.4</v>
      </c>
      <c r="M38" s="30">
        <v>638</v>
      </c>
      <c r="N38" s="30">
        <v>896.21299999999997</v>
      </c>
      <c r="O38" s="30">
        <v>545</v>
      </c>
      <c r="P38" s="30">
        <v>18955.2</v>
      </c>
      <c r="Q38" s="71">
        <v>638</v>
      </c>
      <c r="R38" s="71">
        <v>9482.09</v>
      </c>
      <c r="S38" s="71">
        <v>545</v>
      </c>
      <c r="T38" s="71">
        <v>16229.7</v>
      </c>
      <c r="U38" s="119">
        <v>638</v>
      </c>
      <c r="V38" s="119">
        <v>16351.4</v>
      </c>
      <c r="W38" s="119">
        <v>545</v>
      </c>
      <c r="X38" s="119">
        <v>14629.4</v>
      </c>
      <c r="Y38" s="117"/>
      <c r="Z38" s="117"/>
      <c r="AA38" s="117"/>
      <c r="AB38" s="117"/>
      <c r="AC38" s="40"/>
      <c r="AD38" s="40"/>
      <c r="AE38" s="40"/>
      <c r="AF38" s="40"/>
      <c r="AG38" s="40"/>
      <c r="AH38" s="40"/>
      <c r="AI38" s="40"/>
      <c r="AJ38" s="40"/>
    </row>
    <row r="39" spans="1:36" ht="15" x14ac:dyDescent="0.25">
      <c r="A39" s="66">
        <v>639</v>
      </c>
      <c r="B39" s="66">
        <v>473.39299999999997</v>
      </c>
      <c r="C39" s="66">
        <v>546</v>
      </c>
      <c r="D39" s="66">
        <v>682.79</v>
      </c>
      <c r="E39" s="62">
        <v>639</v>
      </c>
      <c r="F39" s="62">
        <v>849.19100000000003</v>
      </c>
      <c r="G39" s="62">
        <v>546</v>
      </c>
      <c r="H39" s="62">
        <v>2181.9299999999998</v>
      </c>
      <c r="I39" s="75">
        <v>639</v>
      </c>
      <c r="J39" s="75">
        <v>14758.7</v>
      </c>
      <c r="K39" s="75">
        <v>546</v>
      </c>
      <c r="L39" s="75">
        <v>2264.69</v>
      </c>
      <c r="M39" s="30">
        <v>639</v>
      </c>
      <c r="N39" s="30">
        <v>873.86900000000003</v>
      </c>
      <c r="O39" s="30">
        <v>546</v>
      </c>
      <c r="P39" s="30">
        <v>18827.599999999999</v>
      </c>
      <c r="Q39" s="71">
        <v>639</v>
      </c>
      <c r="R39" s="71">
        <v>9240.23</v>
      </c>
      <c r="S39" s="71">
        <v>546</v>
      </c>
      <c r="T39" s="71">
        <v>16081.1</v>
      </c>
      <c r="U39" s="119">
        <v>639</v>
      </c>
      <c r="V39" s="119">
        <v>15962.5</v>
      </c>
      <c r="W39" s="119">
        <v>546</v>
      </c>
      <c r="X39" s="119">
        <v>14289.1</v>
      </c>
      <c r="Y39" s="117"/>
      <c r="Z39" s="117"/>
      <c r="AA39" s="117"/>
      <c r="AB39" s="117"/>
      <c r="AC39" s="40"/>
      <c r="AD39" s="40"/>
      <c r="AE39" s="40"/>
      <c r="AF39" s="40"/>
      <c r="AG39" s="40"/>
      <c r="AH39" s="40"/>
      <c r="AI39" s="40"/>
      <c r="AJ39" s="40"/>
    </row>
    <row r="40" spans="1:36" ht="15" x14ac:dyDescent="0.25">
      <c r="A40" s="66">
        <v>640</v>
      </c>
      <c r="B40" s="66">
        <v>444.38600000000002</v>
      </c>
      <c r="C40" s="66">
        <v>547</v>
      </c>
      <c r="D40" s="66">
        <v>689.12599999999998</v>
      </c>
      <c r="E40" s="62">
        <v>640</v>
      </c>
      <c r="F40" s="62">
        <v>821.17899999999997</v>
      </c>
      <c r="G40" s="62">
        <v>547</v>
      </c>
      <c r="H40" s="62">
        <v>2241.66</v>
      </c>
      <c r="I40" s="75">
        <v>640</v>
      </c>
      <c r="J40" s="75">
        <v>14440.3</v>
      </c>
      <c r="K40" s="75">
        <v>547</v>
      </c>
      <c r="L40" s="75">
        <v>2294.73</v>
      </c>
      <c r="M40" s="30">
        <v>640</v>
      </c>
      <c r="N40" s="30">
        <v>889.21</v>
      </c>
      <c r="O40" s="30">
        <v>547</v>
      </c>
      <c r="P40" s="30">
        <v>18246.900000000001</v>
      </c>
      <c r="Q40" s="71">
        <v>640</v>
      </c>
      <c r="R40" s="71">
        <v>9021.16</v>
      </c>
      <c r="S40" s="71">
        <v>547</v>
      </c>
      <c r="T40" s="71">
        <v>15776.6</v>
      </c>
      <c r="U40" s="119">
        <v>640</v>
      </c>
      <c r="V40" s="119">
        <v>15610.2</v>
      </c>
      <c r="W40" s="119">
        <v>547</v>
      </c>
      <c r="X40" s="119">
        <v>14137.7</v>
      </c>
      <c r="Y40" s="117"/>
      <c r="Z40" s="117"/>
      <c r="AA40" s="117"/>
      <c r="AB40" s="117"/>
      <c r="AC40" s="40"/>
      <c r="AD40" s="40"/>
      <c r="AE40" s="40"/>
      <c r="AF40" s="40"/>
      <c r="AG40" s="40"/>
      <c r="AH40" s="40"/>
      <c r="AI40" s="40"/>
      <c r="AJ40" s="40"/>
    </row>
    <row r="41" spans="1:36" ht="15" x14ac:dyDescent="0.25">
      <c r="A41" s="66">
        <v>641</v>
      </c>
      <c r="B41" s="66">
        <v>438.05099999999999</v>
      </c>
      <c r="C41" s="66">
        <v>548</v>
      </c>
      <c r="D41" s="66">
        <v>700.79700000000003</v>
      </c>
      <c r="E41" s="62">
        <v>641</v>
      </c>
      <c r="F41" s="62">
        <v>814.17700000000002</v>
      </c>
      <c r="G41" s="62">
        <v>548</v>
      </c>
      <c r="H41" s="62">
        <v>2258.6799999999998</v>
      </c>
      <c r="I41" s="75">
        <v>641</v>
      </c>
      <c r="J41" s="75">
        <v>13743.5</v>
      </c>
      <c r="K41" s="75">
        <v>548</v>
      </c>
      <c r="L41" s="75">
        <v>2329.44</v>
      </c>
      <c r="M41" s="30">
        <v>641</v>
      </c>
      <c r="N41" s="30">
        <v>885.875</v>
      </c>
      <c r="O41" s="30">
        <v>548</v>
      </c>
      <c r="P41" s="30">
        <v>18111.599999999999</v>
      </c>
      <c r="Q41" s="71">
        <v>641</v>
      </c>
      <c r="R41" s="71">
        <v>8877.5</v>
      </c>
      <c r="S41" s="71">
        <v>548</v>
      </c>
      <c r="T41" s="71">
        <v>15412.9</v>
      </c>
      <c r="U41" s="119">
        <v>641</v>
      </c>
      <c r="V41" s="119">
        <v>15008.4</v>
      </c>
      <c r="W41" s="119">
        <v>548</v>
      </c>
      <c r="X41" s="119">
        <v>13932.2</v>
      </c>
      <c r="Y41" s="117"/>
      <c r="Z41" s="117"/>
      <c r="AA41" s="117"/>
      <c r="AB41" s="117"/>
      <c r="AC41" s="40"/>
      <c r="AD41" s="40"/>
      <c r="AE41" s="40"/>
      <c r="AF41" s="40"/>
      <c r="AG41" s="40"/>
      <c r="AH41" s="40"/>
      <c r="AI41" s="40"/>
      <c r="AJ41" s="40"/>
    </row>
    <row r="42" spans="1:36" ht="15" x14ac:dyDescent="0.25">
      <c r="A42" s="66">
        <v>642</v>
      </c>
      <c r="B42" s="66">
        <v>472.726</v>
      </c>
      <c r="C42" s="66">
        <v>549</v>
      </c>
      <c r="D42" s="66">
        <v>696.79600000000005</v>
      </c>
      <c r="E42" s="62">
        <v>642</v>
      </c>
      <c r="F42" s="62">
        <v>767.82299999999998</v>
      </c>
      <c r="G42" s="62">
        <v>549</v>
      </c>
      <c r="H42" s="62">
        <v>2217.64</v>
      </c>
      <c r="I42" s="75">
        <v>642</v>
      </c>
      <c r="J42" s="75">
        <v>13435.3</v>
      </c>
      <c r="K42" s="75">
        <v>549</v>
      </c>
      <c r="L42" s="75">
        <v>2353.8000000000002</v>
      </c>
      <c r="M42" s="30">
        <v>642</v>
      </c>
      <c r="N42" s="30">
        <v>903.55</v>
      </c>
      <c r="O42" s="30">
        <v>549</v>
      </c>
      <c r="P42" s="30">
        <v>17839.400000000001</v>
      </c>
      <c r="Q42" s="71">
        <v>642</v>
      </c>
      <c r="R42" s="71">
        <v>8375.2000000000007</v>
      </c>
      <c r="S42" s="71">
        <v>549</v>
      </c>
      <c r="T42" s="71">
        <v>15137.4</v>
      </c>
      <c r="U42" s="119">
        <v>642</v>
      </c>
      <c r="V42" s="119">
        <v>14601.9</v>
      </c>
      <c r="W42" s="119">
        <v>549</v>
      </c>
      <c r="X42" s="119">
        <v>13629.3</v>
      </c>
      <c r="Y42" s="117"/>
      <c r="Z42" s="117"/>
      <c r="AA42" s="117"/>
      <c r="AB42" s="117"/>
      <c r="AC42" s="40"/>
      <c r="AD42" s="40"/>
      <c r="AE42" s="40"/>
      <c r="AF42" s="40"/>
      <c r="AG42" s="40"/>
      <c r="AH42" s="40"/>
      <c r="AI42" s="40"/>
      <c r="AJ42" s="40"/>
    </row>
    <row r="43" spans="1:36" ht="15" x14ac:dyDescent="0.25">
      <c r="A43" s="66">
        <v>643</v>
      </c>
      <c r="B43" s="66">
        <v>452.721</v>
      </c>
      <c r="C43" s="66">
        <v>550</v>
      </c>
      <c r="D43" s="66">
        <v>722.13800000000003</v>
      </c>
      <c r="E43" s="62">
        <v>643</v>
      </c>
      <c r="F43" s="62">
        <v>795.83500000000004</v>
      </c>
      <c r="G43" s="62">
        <v>550</v>
      </c>
      <c r="H43" s="62">
        <v>2199.61</v>
      </c>
      <c r="I43" s="75">
        <v>643</v>
      </c>
      <c r="J43" s="75">
        <v>13148.6</v>
      </c>
      <c r="K43" s="75">
        <v>550</v>
      </c>
      <c r="L43" s="75">
        <v>2300.7399999999998</v>
      </c>
      <c r="M43" s="30">
        <v>643</v>
      </c>
      <c r="N43" s="30">
        <v>860.86300000000006</v>
      </c>
      <c r="O43" s="30">
        <v>550</v>
      </c>
      <c r="P43" s="30">
        <v>17480.400000000001</v>
      </c>
      <c r="Q43" s="71">
        <v>643</v>
      </c>
      <c r="R43" s="71">
        <v>8372.85</v>
      </c>
      <c r="S43" s="71">
        <v>550</v>
      </c>
      <c r="T43" s="71">
        <v>15108.5</v>
      </c>
      <c r="U43" s="119">
        <v>643</v>
      </c>
      <c r="V43" s="119">
        <v>14089.7</v>
      </c>
      <c r="W43" s="119">
        <v>550</v>
      </c>
      <c r="X43" s="119">
        <v>13541</v>
      </c>
      <c r="Y43" s="117"/>
      <c r="Z43" s="117"/>
      <c r="AA43" s="117"/>
      <c r="AB43" s="117"/>
      <c r="AC43" s="40"/>
      <c r="AD43" s="40"/>
      <c r="AE43" s="40"/>
      <c r="AF43" s="40"/>
      <c r="AG43" s="40"/>
      <c r="AH43" s="40"/>
      <c r="AI43" s="40"/>
      <c r="AJ43" s="40"/>
    </row>
    <row r="44" spans="1:36" ht="15" x14ac:dyDescent="0.25">
      <c r="A44" s="66">
        <v>644</v>
      </c>
      <c r="B44" s="66">
        <v>424.71499999999997</v>
      </c>
      <c r="C44" s="66">
        <v>551</v>
      </c>
      <c r="D44" s="66">
        <v>699.46299999999997</v>
      </c>
      <c r="E44" s="62">
        <v>644</v>
      </c>
      <c r="F44" s="62">
        <v>745.14700000000005</v>
      </c>
      <c r="G44" s="62">
        <v>551</v>
      </c>
      <c r="H44" s="62">
        <v>2197.2800000000002</v>
      </c>
      <c r="I44" s="75">
        <v>644</v>
      </c>
      <c r="J44" s="75">
        <v>12867</v>
      </c>
      <c r="K44" s="75">
        <v>551</v>
      </c>
      <c r="L44" s="75">
        <v>2377.83</v>
      </c>
      <c r="M44" s="30">
        <v>644</v>
      </c>
      <c r="N44" s="30">
        <v>854.52700000000004</v>
      </c>
      <c r="O44" s="30">
        <v>551</v>
      </c>
      <c r="P44" s="30">
        <v>17149.400000000001</v>
      </c>
      <c r="Q44" s="71">
        <v>644</v>
      </c>
      <c r="R44" s="71">
        <v>8149.21</v>
      </c>
      <c r="S44" s="71">
        <v>551</v>
      </c>
      <c r="T44" s="71">
        <v>14771.5</v>
      </c>
      <c r="U44" s="119">
        <v>644</v>
      </c>
      <c r="V44" s="119">
        <v>13868.4</v>
      </c>
      <c r="W44" s="119">
        <v>551</v>
      </c>
      <c r="X44" s="119">
        <v>13263.4</v>
      </c>
      <c r="Y44" s="117"/>
      <c r="Z44" s="117"/>
      <c r="AA44" s="117"/>
      <c r="AB44" s="117"/>
      <c r="AC44" s="40"/>
      <c r="AD44" s="40"/>
      <c r="AE44" s="40"/>
      <c r="AF44" s="40"/>
      <c r="AG44" s="40"/>
      <c r="AH44" s="40"/>
      <c r="AI44" s="40"/>
      <c r="AJ44" s="40"/>
    </row>
    <row r="45" spans="1:36" ht="15" x14ac:dyDescent="0.25">
      <c r="A45" s="66">
        <v>645</v>
      </c>
      <c r="B45" s="66">
        <v>477.39400000000001</v>
      </c>
      <c r="C45" s="66">
        <v>552</v>
      </c>
      <c r="D45" s="66">
        <v>654.78</v>
      </c>
      <c r="E45" s="62">
        <v>645</v>
      </c>
      <c r="F45" s="62">
        <v>790.83299999999997</v>
      </c>
      <c r="G45" s="62">
        <v>552</v>
      </c>
      <c r="H45" s="62">
        <v>2286.7199999999998</v>
      </c>
      <c r="I45" s="75">
        <v>645</v>
      </c>
      <c r="J45" s="75">
        <v>12591.5</v>
      </c>
      <c r="K45" s="75">
        <v>552</v>
      </c>
      <c r="L45" s="75">
        <v>2312.42</v>
      </c>
      <c r="M45" s="30">
        <v>645</v>
      </c>
      <c r="N45" s="30">
        <v>851.52599999999995</v>
      </c>
      <c r="O45" s="30">
        <v>552</v>
      </c>
      <c r="P45" s="30">
        <v>17125.2</v>
      </c>
      <c r="Q45" s="71">
        <v>645</v>
      </c>
      <c r="R45" s="71">
        <v>7901.16</v>
      </c>
      <c r="S45" s="71">
        <v>552</v>
      </c>
      <c r="T45" s="71">
        <v>14643.2</v>
      </c>
      <c r="U45" s="119">
        <v>645</v>
      </c>
      <c r="V45" s="119">
        <v>13508.1</v>
      </c>
      <c r="W45" s="119">
        <v>552</v>
      </c>
      <c r="X45" s="119">
        <v>12986.5</v>
      </c>
      <c r="Y45" s="117"/>
      <c r="Z45" s="117"/>
      <c r="AA45" s="117"/>
      <c r="AB45" s="117"/>
      <c r="AC45" s="40"/>
      <c r="AD45" s="40"/>
      <c r="AE45" s="40"/>
      <c r="AF45" s="40"/>
      <c r="AG45" s="40"/>
      <c r="AH45" s="40"/>
      <c r="AI45" s="40"/>
      <c r="AJ45" s="40"/>
    </row>
    <row r="46" spans="1:36" ht="15" x14ac:dyDescent="0.25">
      <c r="A46" s="66">
        <v>646</v>
      </c>
      <c r="B46" s="66">
        <v>446.72</v>
      </c>
      <c r="C46" s="66">
        <v>553</v>
      </c>
      <c r="D46" s="66">
        <v>672.12</v>
      </c>
      <c r="E46" s="62">
        <v>646</v>
      </c>
      <c r="F46" s="62">
        <v>763.82100000000003</v>
      </c>
      <c r="G46" s="62">
        <v>553</v>
      </c>
      <c r="H46" s="62">
        <v>2265.69</v>
      </c>
      <c r="I46" s="75">
        <v>646</v>
      </c>
      <c r="J46" s="75">
        <v>12180.1</v>
      </c>
      <c r="K46" s="75">
        <v>553</v>
      </c>
      <c r="L46" s="75">
        <v>2266.36</v>
      </c>
      <c r="M46" s="30">
        <v>646</v>
      </c>
      <c r="N46" s="30">
        <v>828.18200000000002</v>
      </c>
      <c r="O46" s="30">
        <v>553</v>
      </c>
      <c r="P46" s="30">
        <v>16717.599999999999</v>
      </c>
      <c r="Q46" s="71">
        <v>646</v>
      </c>
      <c r="R46" s="71">
        <v>7805.1</v>
      </c>
      <c r="S46" s="71">
        <v>553</v>
      </c>
      <c r="T46" s="71">
        <v>14212.9</v>
      </c>
      <c r="U46" s="119">
        <v>646</v>
      </c>
      <c r="V46" s="119">
        <v>13279.2</v>
      </c>
      <c r="W46" s="119">
        <v>553</v>
      </c>
      <c r="X46" s="119">
        <v>12734.8</v>
      </c>
      <c r="Y46" s="117"/>
      <c r="Z46" s="117"/>
      <c r="AA46" s="117"/>
      <c r="AB46" s="117"/>
      <c r="AC46" s="40"/>
      <c r="AD46" s="40"/>
      <c r="AE46" s="40"/>
      <c r="AF46" s="40"/>
      <c r="AG46" s="40"/>
      <c r="AH46" s="40"/>
      <c r="AI46" s="40"/>
      <c r="AJ46" s="40"/>
    </row>
    <row r="47" spans="1:36" ht="15" x14ac:dyDescent="0.25">
      <c r="A47" s="66">
        <v>647</v>
      </c>
      <c r="B47" s="66">
        <v>450.721</v>
      </c>
      <c r="C47" s="66">
        <v>554</v>
      </c>
      <c r="D47" s="66">
        <v>655.78099999999995</v>
      </c>
      <c r="E47" s="62">
        <v>647</v>
      </c>
      <c r="F47" s="62">
        <v>756.15099999999995</v>
      </c>
      <c r="G47" s="62">
        <v>554</v>
      </c>
      <c r="H47" s="62">
        <v>2201.62</v>
      </c>
      <c r="I47" s="75">
        <v>647</v>
      </c>
      <c r="J47" s="75">
        <v>11943.3</v>
      </c>
      <c r="K47" s="75">
        <v>554</v>
      </c>
      <c r="L47" s="75">
        <v>2271.37</v>
      </c>
      <c r="M47" s="30">
        <v>647</v>
      </c>
      <c r="N47" s="30">
        <v>854.86</v>
      </c>
      <c r="O47" s="30">
        <v>554</v>
      </c>
      <c r="P47" s="30">
        <v>16208.9</v>
      </c>
      <c r="Q47" s="71">
        <v>647</v>
      </c>
      <c r="R47" s="71">
        <v>7576.52</v>
      </c>
      <c r="S47" s="71">
        <v>554</v>
      </c>
      <c r="T47" s="71">
        <v>13884.5</v>
      </c>
      <c r="U47" s="119">
        <v>647</v>
      </c>
      <c r="V47" s="119">
        <v>12960.6</v>
      </c>
      <c r="W47" s="119">
        <v>554</v>
      </c>
      <c r="X47" s="119">
        <v>12687.8</v>
      </c>
      <c r="Y47" s="117"/>
      <c r="Z47" s="117"/>
      <c r="AA47" s="117"/>
      <c r="AB47" s="117"/>
      <c r="AC47" s="40"/>
      <c r="AD47" s="40"/>
      <c r="AE47" s="40"/>
      <c r="AF47" s="40"/>
      <c r="AG47" s="40"/>
      <c r="AH47" s="40"/>
      <c r="AI47" s="40"/>
      <c r="AJ47" s="40"/>
    </row>
    <row r="48" spans="1:36" ht="15" x14ac:dyDescent="0.25">
      <c r="A48" s="66">
        <v>648</v>
      </c>
      <c r="B48" s="66">
        <v>445.05200000000002</v>
      </c>
      <c r="C48" s="66">
        <v>555</v>
      </c>
      <c r="D48" s="66">
        <v>685.125</v>
      </c>
      <c r="E48" s="62">
        <v>648</v>
      </c>
      <c r="F48" s="62">
        <v>777.49400000000003</v>
      </c>
      <c r="G48" s="62">
        <v>555</v>
      </c>
      <c r="H48" s="62">
        <v>2199.9499999999998</v>
      </c>
      <c r="I48" s="75">
        <v>648</v>
      </c>
      <c r="J48" s="75">
        <v>11771.2</v>
      </c>
      <c r="K48" s="75">
        <v>555</v>
      </c>
      <c r="L48" s="75">
        <v>2370.8200000000002</v>
      </c>
      <c r="M48" s="30">
        <v>648</v>
      </c>
      <c r="N48" s="30">
        <v>817.51</v>
      </c>
      <c r="O48" s="30">
        <v>555</v>
      </c>
      <c r="P48" s="30">
        <v>15821.9</v>
      </c>
      <c r="Q48" s="71">
        <v>648</v>
      </c>
      <c r="R48" s="71">
        <v>7431.26</v>
      </c>
      <c r="S48" s="71">
        <v>555</v>
      </c>
      <c r="T48" s="71">
        <v>13616.9</v>
      </c>
      <c r="U48" s="119">
        <v>648</v>
      </c>
      <c r="V48" s="119">
        <v>12778.1</v>
      </c>
      <c r="W48" s="119">
        <v>555</v>
      </c>
      <c r="X48" s="119">
        <v>12149.6</v>
      </c>
      <c r="Y48" s="117"/>
      <c r="Z48" s="117"/>
      <c r="AA48" s="117"/>
      <c r="AB48" s="117"/>
      <c r="AC48" s="40"/>
      <c r="AD48" s="40"/>
      <c r="AE48" s="40"/>
      <c r="AF48" s="40"/>
      <c r="AG48" s="40"/>
      <c r="AH48" s="40"/>
      <c r="AI48" s="40"/>
      <c r="AJ48" s="40"/>
    </row>
    <row r="49" spans="1:36" ht="15" x14ac:dyDescent="0.25">
      <c r="A49" s="66">
        <v>649</v>
      </c>
      <c r="B49" s="66">
        <v>440.05099999999999</v>
      </c>
      <c r="C49" s="66">
        <v>556</v>
      </c>
      <c r="D49" s="66">
        <v>685.45799999999997</v>
      </c>
      <c r="E49" s="62">
        <v>649</v>
      </c>
      <c r="F49" s="62">
        <v>780.16099999999994</v>
      </c>
      <c r="G49" s="62">
        <v>556</v>
      </c>
      <c r="H49" s="62">
        <v>2223.64</v>
      </c>
      <c r="I49" s="75">
        <v>649</v>
      </c>
      <c r="J49" s="75">
        <v>11529.1</v>
      </c>
      <c r="K49" s="75">
        <v>556</v>
      </c>
      <c r="L49" s="75">
        <v>2280.71</v>
      </c>
      <c r="M49" s="30">
        <v>649</v>
      </c>
      <c r="N49" s="30">
        <v>812.17499999999995</v>
      </c>
      <c r="O49" s="30">
        <v>556</v>
      </c>
      <c r="P49" s="30">
        <v>15611.5</v>
      </c>
      <c r="Q49" s="71">
        <v>649</v>
      </c>
      <c r="R49" s="71">
        <v>7322.17</v>
      </c>
      <c r="S49" s="71">
        <v>556</v>
      </c>
      <c r="T49" s="71">
        <v>13337.6</v>
      </c>
      <c r="U49" s="119">
        <v>649</v>
      </c>
      <c r="V49" s="119">
        <v>12425.4</v>
      </c>
      <c r="W49" s="119">
        <v>556</v>
      </c>
      <c r="X49" s="119">
        <v>11981.2</v>
      </c>
      <c r="Y49" s="117"/>
      <c r="Z49" s="117"/>
      <c r="AA49" s="117"/>
      <c r="AB49" s="117"/>
      <c r="AC49" s="40"/>
      <c r="AD49" s="40"/>
      <c r="AE49" s="40"/>
      <c r="AF49" s="40"/>
      <c r="AG49" s="40"/>
      <c r="AH49" s="40"/>
      <c r="AI49" s="40"/>
      <c r="AJ49" s="40"/>
    </row>
    <row r="50" spans="1:36" ht="15" x14ac:dyDescent="0.25">
      <c r="A50" s="66">
        <v>650</v>
      </c>
      <c r="B50" s="66">
        <v>477.39400000000001</v>
      </c>
      <c r="C50" s="66">
        <v>557</v>
      </c>
      <c r="D50" s="66">
        <v>664.11699999999996</v>
      </c>
      <c r="E50" s="62">
        <v>650</v>
      </c>
      <c r="F50" s="62">
        <v>756.48500000000001</v>
      </c>
      <c r="G50" s="62">
        <v>557</v>
      </c>
      <c r="H50" s="62">
        <v>2205.96</v>
      </c>
      <c r="I50" s="75">
        <v>650</v>
      </c>
      <c r="J50" s="75">
        <v>11231</v>
      </c>
      <c r="K50" s="75">
        <v>557</v>
      </c>
      <c r="L50" s="75">
        <v>2267.0300000000002</v>
      </c>
      <c r="M50" s="30">
        <v>650</v>
      </c>
      <c r="N50" s="30">
        <v>845.85699999999997</v>
      </c>
      <c r="O50" s="30">
        <v>557</v>
      </c>
      <c r="P50" s="30">
        <v>15231.4</v>
      </c>
      <c r="Q50" s="71">
        <v>650</v>
      </c>
      <c r="R50" s="71">
        <v>7087.28</v>
      </c>
      <c r="S50" s="71">
        <v>557</v>
      </c>
      <c r="T50" s="71">
        <v>13035.5</v>
      </c>
      <c r="U50" s="119">
        <v>650</v>
      </c>
      <c r="V50" s="119">
        <v>12270</v>
      </c>
      <c r="W50" s="119">
        <v>557</v>
      </c>
      <c r="X50" s="119">
        <v>11686.4</v>
      </c>
      <c r="Y50" s="117"/>
      <c r="Z50" s="117"/>
      <c r="AA50" s="117"/>
      <c r="AB50" s="117"/>
      <c r="AC50" s="40"/>
      <c r="AD50" s="40"/>
      <c r="AE50" s="40"/>
      <c r="AF50" s="40"/>
      <c r="AG50" s="40"/>
      <c r="AH50" s="40"/>
      <c r="AI50" s="40"/>
      <c r="AJ50" s="40"/>
    </row>
    <row r="51" spans="1:36" ht="15" x14ac:dyDescent="0.25">
      <c r="A51" s="66">
        <v>651</v>
      </c>
      <c r="B51" s="66">
        <v>432.04899999999998</v>
      </c>
      <c r="C51" s="66">
        <v>558</v>
      </c>
      <c r="D51" s="66">
        <v>639.44200000000001</v>
      </c>
      <c r="E51" s="62">
        <v>651</v>
      </c>
      <c r="F51" s="62">
        <v>764.822</v>
      </c>
      <c r="G51" s="62">
        <v>558</v>
      </c>
      <c r="H51" s="62">
        <v>2220.64</v>
      </c>
      <c r="I51" s="75">
        <v>651</v>
      </c>
      <c r="J51" s="75">
        <v>11073</v>
      </c>
      <c r="K51" s="75">
        <v>558</v>
      </c>
      <c r="L51" s="75">
        <v>2314.42</v>
      </c>
      <c r="M51" s="30">
        <v>651</v>
      </c>
      <c r="N51" s="30">
        <v>812.84199999999998</v>
      </c>
      <c r="O51" s="30">
        <v>558</v>
      </c>
      <c r="P51" s="30">
        <v>14767.1</v>
      </c>
      <c r="Q51" s="71">
        <v>651</v>
      </c>
      <c r="R51" s="71">
        <v>7029.07</v>
      </c>
      <c r="S51" s="71">
        <v>558</v>
      </c>
      <c r="T51" s="71">
        <v>12746.2</v>
      </c>
      <c r="U51" s="119">
        <v>651</v>
      </c>
      <c r="V51" s="119">
        <v>11901.7</v>
      </c>
      <c r="W51" s="119">
        <v>558</v>
      </c>
      <c r="X51" s="119">
        <v>11267.8</v>
      </c>
      <c r="Y51" s="117"/>
      <c r="Z51" s="117"/>
      <c r="AA51" s="117"/>
      <c r="AB51" s="117"/>
      <c r="AC51" s="40"/>
      <c r="AD51" s="40"/>
      <c r="AE51" s="40"/>
      <c r="AF51" s="40"/>
      <c r="AG51" s="40"/>
      <c r="AH51" s="40"/>
      <c r="AI51" s="40"/>
      <c r="AJ51" s="40"/>
    </row>
    <row r="52" spans="1:36" ht="15" x14ac:dyDescent="0.25">
      <c r="A52" s="66">
        <v>652</v>
      </c>
      <c r="B52" s="66">
        <v>448.387</v>
      </c>
      <c r="C52" s="66">
        <v>559</v>
      </c>
      <c r="D52" s="66">
        <v>658.44799999999998</v>
      </c>
      <c r="E52" s="62">
        <v>652</v>
      </c>
      <c r="F52" s="62">
        <v>748.81500000000005</v>
      </c>
      <c r="G52" s="62">
        <v>559</v>
      </c>
      <c r="H52" s="62">
        <v>2215.3000000000002</v>
      </c>
      <c r="I52" s="75">
        <v>652</v>
      </c>
      <c r="J52" s="75">
        <v>10747.2</v>
      </c>
      <c r="K52" s="75">
        <v>559</v>
      </c>
      <c r="L52" s="75">
        <v>2253.6799999999998</v>
      </c>
      <c r="M52" s="30">
        <v>652</v>
      </c>
      <c r="N52" s="30">
        <v>823.84699999999998</v>
      </c>
      <c r="O52" s="30">
        <v>559</v>
      </c>
      <c r="P52" s="30">
        <v>14318</v>
      </c>
      <c r="Q52" s="71">
        <v>652</v>
      </c>
      <c r="R52" s="71">
        <v>6840.71</v>
      </c>
      <c r="S52" s="71">
        <v>559</v>
      </c>
      <c r="T52" s="71">
        <v>12259</v>
      </c>
      <c r="U52" s="119">
        <v>652</v>
      </c>
      <c r="V52" s="119">
        <v>11600.5</v>
      </c>
      <c r="W52" s="119">
        <v>559</v>
      </c>
      <c r="X52" s="119">
        <v>11082.1</v>
      </c>
      <c r="Y52" s="117"/>
      <c r="Z52" s="117"/>
      <c r="AA52" s="117"/>
      <c r="AB52" s="117"/>
      <c r="AC52" s="40"/>
      <c r="AD52" s="40"/>
      <c r="AE52" s="40"/>
      <c r="AF52" s="40"/>
      <c r="AG52" s="40"/>
      <c r="AH52" s="40"/>
      <c r="AI52" s="40"/>
      <c r="AJ52" s="40"/>
    </row>
    <row r="53" spans="1:36" ht="15" x14ac:dyDescent="0.25">
      <c r="A53" s="66">
        <v>653</v>
      </c>
      <c r="B53" s="66">
        <v>426.38200000000001</v>
      </c>
      <c r="C53" s="66">
        <v>560</v>
      </c>
      <c r="D53" s="66">
        <v>641.10900000000004</v>
      </c>
      <c r="E53" s="62">
        <v>653</v>
      </c>
      <c r="F53" s="62">
        <v>782.49599999999998</v>
      </c>
      <c r="G53" s="62">
        <v>560</v>
      </c>
      <c r="H53" s="62">
        <v>2201.62</v>
      </c>
      <c r="I53" s="75">
        <v>653</v>
      </c>
      <c r="J53" s="75">
        <v>10506.5</v>
      </c>
      <c r="K53" s="75">
        <v>560</v>
      </c>
      <c r="L53" s="75">
        <v>2270.36</v>
      </c>
      <c r="M53" s="30">
        <v>653</v>
      </c>
      <c r="N53" s="30">
        <v>807.84</v>
      </c>
      <c r="O53" s="30">
        <v>560</v>
      </c>
      <c r="P53" s="30">
        <v>13972.1</v>
      </c>
      <c r="Q53" s="71">
        <v>653</v>
      </c>
      <c r="R53" s="71">
        <v>6746.37</v>
      </c>
      <c r="S53" s="71">
        <v>560</v>
      </c>
      <c r="T53" s="71">
        <v>11964.4</v>
      </c>
      <c r="U53" s="119">
        <v>653</v>
      </c>
      <c r="V53" s="119">
        <v>11336.3</v>
      </c>
      <c r="W53" s="119">
        <v>560</v>
      </c>
      <c r="X53" s="119">
        <v>10707.9</v>
      </c>
      <c r="Y53" s="117"/>
      <c r="Z53" s="117"/>
      <c r="AA53" s="117"/>
      <c r="AB53" s="117"/>
      <c r="AC53" s="40"/>
      <c r="AD53" s="40"/>
      <c r="AE53" s="40"/>
      <c r="AF53" s="40"/>
      <c r="AG53" s="40"/>
      <c r="AH53" s="40"/>
      <c r="AI53" s="40"/>
      <c r="AJ53" s="40"/>
    </row>
    <row r="54" spans="1:36" ht="15" x14ac:dyDescent="0.25">
      <c r="A54" s="66">
        <v>654</v>
      </c>
      <c r="B54" s="66">
        <v>459.05599999999998</v>
      </c>
      <c r="C54" s="66">
        <v>561</v>
      </c>
      <c r="D54" s="66">
        <v>684.45799999999997</v>
      </c>
      <c r="E54" s="62">
        <v>654</v>
      </c>
      <c r="F54" s="62">
        <v>766.82299999999998</v>
      </c>
      <c r="G54" s="62">
        <v>561</v>
      </c>
      <c r="H54" s="62">
        <v>2147.89</v>
      </c>
      <c r="I54" s="75">
        <v>654</v>
      </c>
      <c r="J54" s="75">
        <v>10209.9</v>
      </c>
      <c r="K54" s="75">
        <v>561</v>
      </c>
      <c r="L54" s="75">
        <v>2237.66</v>
      </c>
      <c r="M54" s="30">
        <v>654</v>
      </c>
      <c r="N54" s="30">
        <v>820.178</v>
      </c>
      <c r="O54" s="30">
        <v>561</v>
      </c>
      <c r="P54" s="30">
        <v>13448.4</v>
      </c>
      <c r="Q54" s="71">
        <v>654</v>
      </c>
      <c r="R54" s="71">
        <v>6586.13</v>
      </c>
      <c r="S54" s="71">
        <v>561</v>
      </c>
      <c r="T54" s="71">
        <v>11599.5</v>
      </c>
      <c r="U54" s="119">
        <v>654</v>
      </c>
      <c r="V54" s="119">
        <v>11044.2</v>
      </c>
      <c r="W54" s="119">
        <v>561</v>
      </c>
      <c r="X54" s="119">
        <v>10396.200000000001</v>
      </c>
      <c r="Y54" s="117"/>
      <c r="Z54" s="117"/>
      <c r="AA54" s="117"/>
      <c r="AB54" s="117"/>
      <c r="AC54" s="40"/>
      <c r="AD54" s="40"/>
      <c r="AE54" s="40"/>
      <c r="AF54" s="40"/>
      <c r="AG54" s="40"/>
      <c r="AH54" s="40"/>
      <c r="AI54" s="40"/>
      <c r="AJ54" s="40"/>
    </row>
    <row r="55" spans="1:36" ht="15" x14ac:dyDescent="0.25">
      <c r="A55" s="66">
        <v>655</v>
      </c>
      <c r="B55" s="66">
        <v>435.38400000000001</v>
      </c>
      <c r="C55" s="66">
        <v>562</v>
      </c>
      <c r="D55" s="66">
        <v>691.46</v>
      </c>
      <c r="E55" s="62">
        <v>655</v>
      </c>
      <c r="F55" s="62">
        <v>711.80100000000004</v>
      </c>
      <c r="G55" s="62">
        <v>562</v>
      </c>
      <c r="H55" s="62">
        <v>2156.23</v>
      </c>
      <c r="I55" s="75">
        <v>655</v>
      </c>
      <c r="J55" s="75">
        <v>10084.5</v>
      </c>
      <c r="K55" s="75">
        <v>562</v>
      </c>
      <c r="L55" s="75">
        <v>2254.35</v>
      </c>
      <c r="M55" s="30">
        <v>655</v>
      </c>
      <c r="N55" s="30">
        <v>765.48900000000003</v>
      </c>
      <c r="O55" s="30">
        <v>562</v>
      </c>
      <c r="P55" s="30">
        <v>12962.6</v>
      </c>
      <c r="Q55" s="71">
        <v>655</v>
      </c>
      <c r="R55" s="71">
        <v>6443.64</v>
      </c>
      <c r="S55" s="71">
        <v>562</v>
      </c>
      <c r="T55" s="71">
        <v>11303.4</v>
      </c>
      <c r="U55" s="119">
        <v>655</v>
      </c>
      <c r="V55" s="119">
        <v>10907.7</v>
      </c>
      <c r="W55" s="119">
        <v>562</v>
      </c>
      <c r="X55" s="119">
        <v>10173</v>
      </c>
      <c r="Y55" s="117"/>
      <c r="Z55" s="117"/>
      <c r="AA55" s="117"/>
      <c r="AB55" s="117"/>
      <c r="AC55" s="40"/>
      <c r="AD55" s="40"/>
      <c r="AE55" s="40"/>
      <c r="AF55" s="40"/>
      <c r="AG55" s="40"/>
      <c r="AH55" s="40"/>
      <c r="AI55" s="40"/>
      <c r="AJ55" s="40"/>
    </row>
    <row r="56" spans="1:36" ht="15" x14ac:dyDescent="0.25">
      <c r="A56" s="66">
        <v>656</v>
      </c>
      <c r="B56" s="66">
        <v>447.72</v>
      </c>
      <c r="C56" s="66">
        <v>563</v>
      </c>
      <c r="D56" s="66">
        <v>658.78200000000004</v>
      </c>
      <c r="E56" s="62">
        <v>656</v>
      </c>
      <c r="F56" s="62">
        <v>753.15</v>
      </c>
      <c r="G56" s="62">
        <v>563</v>
      </c>
      <c r="H56" s="62">
        <v>2099.17</v>
      </c>
      <c r="I56" s="75">
        <v>656</v>
      </c>
      <c r="J56" s="75">
        <v>9837.23</v>
      </c>
      <c r="K56" s="75">
        <v>563</v>
      </c>
      <c r="L56" s="75">
        <v>2252.34</v>
      </c>
      <c r="M56" s="30">
        <v>656</v>
      </c>
      <c r="N56" s="30">
        <v>796.83500000000004</v>
      </c>
      <c r="O56" s="30">
        <v>563</v>
      </c>
      <c r="P56" s="30">
        <v>12462.3</v>
      </c>
      <c r="Q56" s="71">
        <v>656</v>
      </c>
      <c r="R56" s="71">
        <v>6182.1</v>
      </c>
      <c r="S56" s="71">
        <v>563</v>
      </c>
      <c r="T56" s="71">
        <v>10918.1</v>
      </c>
      <c r="U56" s="119">
        <v>656</v>
      </c>
      <c r="V56" s="119">
        <v>10603.3</v>
      </c>
      <c r="W56" s="119">
        <v>563</v>
      </c>
      <c r="X56" s="119">
        <v>9795</v>
      </c>
      <c r="Y56" s="117"/>
      <c r="Z56" s="117"/>
      <c r="AA56" s="117"/>
      <c r="AB56" s="117"/>
      <c r="AC56" s="40"/>
      <c r="AD56" s="40"/>
      <c r="AE56" s="40"/>
      <c r="AF56" s="40"/>
      <c r="AG56" s="40"/>
      <c r="AH56" s="40"/>
      <c r="AI56" s="40"/>
      <c r="AJ56" s="40"/>
    </row>
    <row r="57" spans="1:36" ht="15" x14ac:dyDescent="0.25">
      <c r="A57" s="66">
        <v>657</v>
      </c>
      <c r="B57" s="66">
        <v>437.71699999999998</v>
      </c>
      <c r="C57" s="66">
        <v>564</v>
      </c>
      <c r="D57" s="66">
        <v>672.12</v>
      </c>
      <c r="E57" s="62">
        <v>657</v>
      </c>
      <c r="F57" s="62">
        <v>731.47500000000002</v>
      </c>
      <c r="G57" s="62">
        <v>564</v>
      </c>
      <c r="H57" s="62">
        <v>2082.48</v>
      </c>
      <c r="I57" s="75">
        <v>657</v>
      </c>
      <c r="J57" s="75">
        <v>9563.49</v>
      </c>
      <c r="K57" s="75">
        <v>564</v>
      </c>
      <c r="L57" s="75">
        <v>2264.69</v>
      </c>
      <c r="M57" s="30">
        <v>657</v>
      </c>
      <c r="N57" s="30">
        <v>777.16</v>
      </c>
      <c r="O57" s="30">
        <v>564</v>
      </c>
      <c r="P57" s="30">
        <v>12027.8</v>
      </c>
      <c r="Q57" s="71">
        <v>657</v>
      </c>
      <c r="R57" s="71">
        <v>6034.29</v>
      </c>
      <c r="S57" s="71">
        <v>564</v>
      </c>
      <c r="T57" s="71">
        <v>10598.3</v>
      </c>
      <c r="U57" s="119">
        <v>657</v>
      </c>
      <c r="V57" s="119">
        <v>10354.299999999999</v>
      </c>
      <c r="W57" s="119">
        <v>564</v>
      </c>
      <c r="X57" s="119">
        <v>9553.09</v>
      </c>
      <c r="Y57" s="117"/>
      <c r="Z57" s="117"/>
      <c r="AA57" s="117"/>
      <c r="AB57" s="117"/>
      <c r="AC57" s="40"/>
      <c r="AD57" s="40"/>
      <c r="AE57" s="40"/>
      <c r="AF57" s="40"/>
      <c r="AG57" s="40"/>
      <c r="AH57" s="40"/>
      <c r="AI57" s="40"/>
      <c r="AJ57" s="40"/>
    </row>
    <row r="58" spans="1:36" ht="15" x14ac:dyDescent="0.25">
      <c r="A58" s="66">
        <v>658</v>
      </c>
      <c r="B58" s="66">
        <v>429.38200000000001</v>
      </c>
      <c r="C58" s="66">
        <v>565</v>
      </c>
      <c r="D58" s="66">
        <v>632.10599999999999</v>
      </c>
      <c r="E58" s="62">
        <v>658</v>
      </c>
      <c r="F58" s="62">
        <v>733.476</v>
      </c>
      <c r="G58" s="62">
        <v>565</v>
      </c>
      <c r="H58" s="62">
        <v>2113.1799999999998</v>
      </c>
      <c r="I58" s="75">
        <v>658</v>
      </c>
      <c r="J58" s="75">
        <v>9413.75</v>
      </c>
      <c r="K58" s="75">
        <v>565</v>
      </c>
      <c r="L58" s="75">
        <v>2176.59</v>
      </c>
      <c r="M58" s="30">
        <v>658</v>
      </c>
      <c r="N58" s="30">
        <v>744.14800000000002</v>
      </c>
      <c r="O58" s="30">
        <v>565</v>
      </c>
      <c r="P58" s="30">
        <v>11644.1</v>
      </c>
      <c r="Q58" s="71">
        <v>658</v>
      </c>
      <c r="R58" s="71">
        <v>5903.88</v>
      </c>
      <c r="S58" s="71">
        <v>565</v>
      </c>
      <c r="T58" s="71">
        <v>10122</v>
      </c>
      <c r="U58" s="119">
        <v>658</v>
      </c>
      <c r="V58" s="119">
        <v>10127.1</v>
      </c>
      <c r="W58" s="119">
        <v>565</v>
      </c>
      <c r="X58" s="119">
        <v>9128</v>
      </c>
      <c r="Y58" s="117"/>
      <c r="Z58" s="117"/>
      <c r="AA58" s="117"/>
      <c r="AB58" s="117"/>
      <c r="AC58" s="40"/>
      <c r="AD58" s="40"/>
      <c r="AE58" s="40"/>
      <c r="AF58" s="40"/>
      <c r="AG58" s="40"/>
      <c r="AH58" s="40"/>
      <c r="AI58" s="40"/>
      <c r="AJ58" s="40"/>
    </row>
    <row r="59" spans="1:36" ht="15" x14ac:dyDescent="0.25">
      <c r="A59" s="66">
        <v>659</v>
      </c>
      <c r="B59" s="66">
        <v>421.04700000000003</v>
      </c>
      <c r="C59" s="66">
        <v>566</v>
      </c>
      <c r="D59" s="66">
        <v>670.45299999999997</v>
      </c>
      <c r="E59" s="62">
        <v>659</v>
      </c>
      <c r="F59" s="62">
        <v>725.80600000000004</v>
      </c>
      <c r="G59" s="62">
        <v>566</v>
      </c>
      <c r="H59" s="62">
        <v>2077.48</v>
      </c>
      <c r="I59" s="75">
        <v>659</v>
      </c>
      <c r="J59" s="75">
        <v>9168.8700000000008</v>
      </c>
      <c r="K59" s="75">
        <v>566</v>
      </c>
      <c r="L59" s="75">
        <v>2208.29</v>
      </c>
      <c r="M59" s="30">
        <v>659</v>
      </c>
      <c r="N59" s="30">
        <v>753.15</v>
      </c>
      <c r="O59" s="30">
        <v>566</v>
      </c>
      <c r="P59" s="30">
        <v>11325.5</v>
      </c>
      <c r="Q59" s="71">
        <v>659</v>
      </c>
      <c r="R59" s="71">
        <v>5911.57</v>
      </c>
      <c r="S59" s="71">
        <v>566</v>
      </c>
      <c r="T59" s="71">
        <v>9806.7199999999993</v>
      </c>
      <c r="U59" s="119">
        <v>659</v>
      </c>
      <c r="V59" s="119">
        <v>9866.3700000000008</v>
      </c>
      <c r="W59" s="119">
        <v>566</v>
      </c>
      <c r="X59" s="119">
        <v>8820.8799999999992</v>
      </c>
      <c r="Y59" s="117"/>
      <c r="Z59" s="117"/>
      <c r="AA59" s="117"/>
      <c r="AB59" s="117"/>
      <c r="AC59" s="40"/>
      <c r="AD59" s="40"/>
      <c r="AE59" s="40"/>
      <c r="AF59" s="40"/>
      <c r="AG59" s="40"/>
      <c r="AH59" s="40"/>
      <c r="AI59" s="40"/>
      <c r="AJ59" s="40"/>
    </row>
    <row r="60" spans="1:36" ht="15" x14ac:dyDescent="0.25">
      <c r="A60" s="66">
        <v>660</v>
      </c>
      <c r="B60" s="66">
        <v>451.387</v>
      </c>
      <c r="C60" s="66">
        <v>567</v>
      </c>
      <c r="D60" s="66">
        <v>650.44500000000005</v>
      </c>
      <c r="E60" s="62">
        <v>660</v>
      </c>
      <c r="F60" s="62">
        <v>720.80499999999995</v>
      </c>
      <c r="G60" s="62">
        <v>567</v>
      </c>
      <c r="H60" s="62">
        <v>2033.76</v>
      </c>
      <c r="I60" s="75">
        <v>660</v>
      </c>
      <c r="J60" s="75">
        <v>8714.06</v>
      </c>
      <c r="K60" s="75">
        <v>567</v>
      </c>
      <c r="L60" s="75">
        <v>2189.6</v>
      </c>
      <c r="M60" s="30">
        <v>660</v>
      </c>
      <c r="N60" s="30">
        <v>752.48299999999995</v>
      </c>
      <c r="O60" s="30">
        <v>567</v>
      </c>
      <c r="P60" s="30">
        <v>10820.2</v>
      </c>
      <c r="Q60" s="71">
        <v>660</v>
      </c>
      <c r="R60" s="71">
        <v>5712.63</v>
      </c>
      <c r="S60" s="71">
        <v>567</v>
      </c>
      <c r="T60" s="71">
        <v>9521.6</v>
      </c>
      <c r="U60" s="119">
        <v>660</v>
      </c>
      <c r="V60" s="119">
        <v>9568.84</v>
      </c>
      <c r="W60" s="119">
        <v>567</v>
      </c>
      <c r="X60" s="119">
        <v>8506.4500000000007</v>
      </c>
      <c r="Y60" s="117"/>
      <c r="Z60" s="117"/>
      <c r="AA60" s="117"/>
      <c r="AB60" s="117"/>
      <c r="AC60" s="40"/>
      <c r="AD60" s="40"/>
      <c r="AE60" s="40"/>
      <c r="AF60" s="40"/>
      <c r="AG60" s="40"/>
      <c r="AH60" s="40"/>
      <c r="AI60" s="40"/>
      <c r="AJ60" s="40"/>
    </row>
    <row r="61" spans="1:36" ht="15" x14ac:dyDescent="0.25">
      <c r="A61" s="66">
        <v>661</v>
      </c>
      <c r="B61" s="66">
        <v>430.04899999999998</v>
      </c>
      <c r="C61" s="66">
        <v>568</v>
      </c>
      <c r="D61" s="66">
        <v>662.78300000000002</v>
      </c>
      <c r="E61" s="62">
        <v>661</v>
      </c>
      <c r="F61" s="62">
        <v>662.45</v>
      </c>
      <c r="G61" s="62">
        <v>568</v>
      </c>
      <c r="H61" s="62">
        <v>2020.08</v>
      </c>
      <c r="I61" s="75">
        <v>661</v>
      </c>
      <c r="J61" s="75">
        <v>8641.39</v>
      </c>
      <c r="K61" s="75">
        <v>568</v>
      </c>
      <c r="L61" s="75">
        <v>2165.2399999999998</v>
      </c>
      <c r="M61" s="30">
        <v>661</v>
      </c>
      <c r="N61" s="30">
        <v>718.80399999999997</v>
      </c>
      <c r="O61" s="30">
        <v>568</v>
      </c>
      <c r="P61" s="30">
        <v>10309.700000000001</v>
      </c>
      <c r="Q61" s="71">
        <v>661</v>
      </c>
      <c r="R61" s="71">
        <v>5452.53</v>
      </c>
      <c r="S61" s="71">
        <v>568</v>
      </c>
      <c r="T61" s="71">
        <v>9114.6</v>
      </c>
      <c r="U61" s="119">
        <v>661</v>
      </c>
      <c r="V61" s="119">
        <v>9327.98</v>
      </c>
      <c r="W61" s="119">
        <v>568</v>
      </c>
      <c r="X61" s="119">
        <v>8284.7999999999993</v>
      </c>
      <c r="Y61" s="117"/>
      <c r="Z61" s="117"/>
      <c r="AA61" s="117"/>
      <c r="AB61" s="117"/>
      <c r="AC61" s="40"/>
      <c r="AD61" s="40"/>
      <c r="AE61" s="40"/>
      <c r="AF61" s="40"/>
      <c r="AG61" s="40"/>
      <c r="AH61" s="40"/>
      <c r="AI61" s="40"/>
      <c r="AJ61" s="40"/>
    </row>
    <row r="62" spans="1:36" ht="15" x14ac:dyDescent="0.25">
      <c r="A62" s="66">
        <v>662</v>
      </c>
      <c r="B62" s="66">
        <v>424.048</v>
      </c>
      <c r="C62" s="66">
        <v>569</v>
      </c>
      <c r="D62" s="66">
        <v>652.78</v>
      </c>
      <c r="E62" s="62">
        <v>662</v>
      </c>
      <c r="F62" s="62">
        <v>662.11599999999999</v>
      </c>
      <c r="G62" s="62">
        <v>569</v>
      </c>
      <c r="H62" s="62">
        <v>1981.71</v>
      </c>
      <c r="I62" s="75">
        <v>662</v>
      </c>
      <c r="J62" s="75">
        <v>8371.51</v>
      </c>
      <c r="K62" s="75">
        <v>569</v>
      </c>
      <c r="L62" s="75">
        <v>2143.2199999999998</v>
      </c>
      <c r="M62" s="30">
        <v>662</v>
      </c>
      <c r="N62" s="30">
        <v>699.79700000000003</v>
      </c>
      <c r="O62" s="30">
        <v>569</v>
      </c>
      <c r="P62" s="30">
        <v>9991.68</v>
      </c>
      <c r="Q62" s="71">
        <v>662</v>
      </c>
      <c r="R62" s="71">
        <v>5309.79</v>
      </c>
      <c r="S62" s="71">
        <v>569</v>
      </c>
      <c r="T62" s="71">
        <v>8961.8799999999992</v>
      </c>
      <c r="U62" s="119">
        <v>662</v>
      </c>
      <c r="V62" s="119">
        <v>9036.9</v>
      </c>
      <c r="W62" s="119">
        <v>569</v>
      </c>
      <c r="X62" s="119">
        <v>7899.15</v>
      </c>
      <c r="Y62" s="117"/>
      <c r="Z62" s="117"/>
      <c r="AA62" s="117"/>
      <c r="AB62" s="117"/>
      <c r="AC62" s="40"/>
      <c r="AD62" s="40"/>
      <c r="AE62" s="40"/>
      <c r="AF62" s="40"/>
      <c r="AG62" s="40"/>
      <c r="AH62" s="40"/>
      <c r="AI62" s="40"/>
      <c r="AJ62" s="40"/>
    </row>
    <row r="63" spans="1:36" ht="15" x14ac:dyDescent="0.25">
      <c r="A63" s="66">
        <v>663</v>
      </c>
      <c r="B63" s="66">
        <v>426.048</v>
      </c>
      <c r="C63" s="66">
        <v>570</v>
      </c>
      <c r="D63" s="66">
        <v>655.447</v>
      </c>
      <c r="E63" s="62">
        <v>663</v>
      </c>
      <c r="F63" s="62">
        <v>692.79399999999998</v>
      </c>
      <c r="G63" s="62">
        <v>570</v>
      </c>
      <c r="H63" s="62">
        <v>1983.04</v>
      </c>
      <c r="I63" s="75">
        <v>663</v>
      </c>
      <c r="J63" s="75">
        <v>8071.21</v>
      </c>
      <c r="K63" s="75">
        <v>570</v>
      </c>
      <c r="L63" s="75">
        <v>2140.5500000000002</v>
      </c>
      <c r="M63" s="30">
        <v>663</v>
      </c>
      <c r="N63" s="30">
        <v>714.46900000000005</v>
      </c>
      <c r="O63" s="30">
        <v>570</v>
      </c>
      <c r="P63" s="30">
        <v>9620.1</v>
      </c>
      <c r="Q63" s="71">
        <v>663</v>
      </c>
      <c r="R63" s="71">
        <v>5219.2</v>
      </c>
      <c r="S63" s="71">
        <v>570</v>
      </c>
      <c r="T63" s="71">
        <v>8432.7800000000007</v>
      </c>
      <c r="U63" s="119">
        <v>663</v>
      </c>
      <c r="V63" s="119">
        <v>8811.17</v>
      </c>
      <c r="W63" s="119">
        <v>570</v>
      </c>
      <c r="X63" s="119">
        <v>7638.42</v>
      </c>
      <c r="Y63" s="117"/>
      <c r="Z63" s="117"/>
      <c r="AA63" s="117"/>
      <c r="AB63" s="117"/>
      <c r="AC63" s="40"/>
      <c r="AD63" s="40"/>
      <c r="AE63" s="40"/>
      <c r="AF63" s="40"/>
      <c r="AG63" s="40"/>
      <c r="AH63" s="40"/>
      <c r="AI63" s="40"/>
      <c r="AJ63" s="40"/>
    </row>
    <row r="64" spans="1:36" ht="15" x14ac:dyDescent="0.25">
      <c r="A64" s="66">
        <v>664</v>
      </c>
      <c r="B64" s="66">
        <v>399.04199999999997</v>
      </c>
      <c r="C64" s="66">
        <v>571</v>
      </c>
      <c r="D64" s="66">
        <v>649.779</v>
      </c>
      <c r="E64" s="62">
        <v>664</v>
      </c>
      <c r="F64" s="62">
        <v>662.11599999999999</v>
      </c>
      <c r="G64" s="62">
        <v>571</v>
      </c>
      <c r="H64" s="62">
        <v>1981.37</v>
      </c>
      <c r="I64" s="75">
        <v>664</v>
      </c>
      <c r="J64" s="75">
        <v>7863</v>
      </c>
      <c r="K64" s="75">
        <v>571</v>
      </c>
      <c r="L64" s="75">
        <v>2116.85</v>
      </c>
      <c r="M64" s="30">
        <v>664</v>
      </c>
      <c r="N64" s="30">
        <v>710.80100000000004</v>
      </c>
      <c r="O64" s="30">
        <v>571</v>
      </c>
      <c r="P64" s="30">
        <v>9129.01</v>
      </c>
      <c r="Q64" s="71">
        <v>664</v>
      </c>
      <c r="R64" s="71">
        <v>5110.57</v>
      </c>
      <c r="S64" s="71">
        <v>571</v>
      </c>
      <c r="T64" s="71">
        <v>8238.94</v>
      </c>
      <c r="U64" s="119">
        <v>664</v>
      </c>
      <c r="V64" s="119">
        <v>8606.23</v>
      </c>
      <c r="W64" s="119">
        <v>571</v>
      </c>
      <c r="X64" s="119">
        <v>7487.15</v>
      </c>
      <c r="Y64" s="117"/>
      <c r="Z64" s="117"/>
      <c r="AA64" s="117"/>
      <c r="AB64" s="117"/>
      <c r="AC64" s="40"/>
      <c r="AD64" s="40"/>
      <c r="AE64" s="40"/>
      <c r="AF64" s="40"/>
      <c r="AG64" s="40"/>
      <c r="AH64" s="40"/>
      <c r="AI64" s="40"/>
      <c r="AJ64" s="40"/>
    </row>
    <row r="65" spans="1:36" ht="15" x14ac:dyDescent="0.25">
      <c r="A65" s="66">
        <v>665</v>
      </c>
      <c r="B65" s="66">
        <v>408.37799999999999</v>
      </c>
      <c r="C65" s="66">
        <v>572</v>
      </c>
      <c r="D65" s="66">
        <v>625.10400000000004</v>
      </c>
      <c r="E65" s="62">
        <v>665</v>
      </c>
      <c r="F65" s="62">
        <v>648.11099999999999</v>
      </c>
      <c r="G65" s="62">
        <v>572</v>
      </c>
      <c r="H65" s="62">
        <v>1894.62</v>
      </c>
      <c r="I65" s="75">
        <v>665</v>
      </c>
      <c r="J65" s="75">
        <v>7658.17</v>
      </c>
      <c r="K65" s="75">
        <v>572</v>
      </c>
      <c r="L65" s="75">
        <v>2130.1999999999998</v>
      </c>
      <c r="M65" s="30">
        <v>665</v>
      </c>
      <c r="N65" s="30">
        <v>715.80200000000002</v>
      </c>
      <c r="O65" s="30">
        <v>572</v>
      </c>
      <c r="P65" s="30">
        <v>8834.2800000000007</v>
      </c>
      <c r="Q65" s="71">
        <v>665</v>
      </c>
      <c r="R65" s="71">
        <v>4963.1899999999996</v>
      </c>
      <c r="S65" s="71">
        <v>572</v>
      </c>
      <c r="T65" s="71">
        <v>7836.89</v>
      </c>
      <c r="U65" s="119">
        <v>665</v>
      </c>
      <c r="V65" s="119">
        <v>8385.58</v>
      </c>
      <c r="W65" s="119">
        <v>572</v>
      </c>
      <c r="X65" s="119">
        <v>7226.13</v>
      </c>
      <c r="Y65" s="117"/>
      <c r="Z65" s="117"/>
      <c r="AA65" s="117"/>
      <c r="AB65" s="117"/>
      <c r="AC65" s="40"/>
      <c r="AD65" s="40"/>
      <c r="AE65" s="40"/>
      <c r="AF65" s="40"/>
      <c r="AG65" s="40"/>
      <c r="AH65" s="40"/>
      <c r="AI65" s="40"/>
      <c r="AJ65" s="40"/>
    </row>
    <row r="66" spans="1:36" ht="15" x14ac:dyDescent="0.25">
      <c r="A66" s="66">
        <v>666</v>
      </c>
      <c r="B66" s="66">
        <v>434.05</v>
      </c>
      <c r="C66" s="66">
        <v>573</v>
      </c>
      <c r="D66" s="66">
        <v>647.11199999999997</v>
      </c>
      <c r="E66" s="62">
        <v>666</v>
      </c>
      <c r="F66" s="62">
        <v>644.77700000000004</v>
      </c>
      <c r="G66" s="62">
        <v>573</v>
      </c>
      <c r="H66" s="62">
        <v>1844.57</v>
      </c>
      <c r="I66" s="75">
        <v>666</v>
      </c>
      <c r="J66" s="75">
        <v>7499.19</v>
      </c>
      <c r="K66" s="75">
        <v>573</v>
      </c>
      <c r="L66" s="75">
        <v>2109.5100000000002</v>
      </c>
      <c r="M66" s="30">
        <v>666</v>
      </c>
      <c r="N66" s="30">
        <v>689.79300000000001</v>
      </c>
      <c r="O66" s="30">
        <v>573</v>
      </c>
      <c r="P66" s="30">
        <v>8532.57</v>
      </c>
      <c r="Q66" s="71">
        <v>666</v>
      </c>
      <c r="R66" s="71">
        <v>4830.84</v>
      </c>
      <c r="S66" s="71">
        <v>573</v>
      </c>
      <c r="T66" s="71">
        <v>7531.99</v>
      </c>
      <c r="U66" s="119">
        <v>666</v>
      </c>
      <c r="V66" s="119">
        <v>8116.07</v>
      </c>
      <c r="W66" s="119">
        <v>573</v>
      </c>
      <c r="X66" s="119">
        <v>6842.72</v>
      </c>
      <c r="Y66" s="117"/>
      <c r="Z66" s="117"/>
      <c r="AA66" s="117"/>
      <c r="AB66" s="117"/>
      <c r="AC66" s="40"/>
      <c r="AD66" s="40"/>
      <c r="AE66" s="40"/>
      <c r="AF66" s="40"/>
      <c r="AG66" s="40"/>
      <c r="AH66" s="40"/>
      <c r="AI66" s="40"/>
      <c r="AJ66" s="40"/>
    </row>
    <row r="67" spans="1:36" ht="15" x14ac:dyDescent="0.25">
      <c r="A67" s="66">
        <v>667</v>
      </c>
      <c r="B67" s="66">
        <v>399.709</v>
      </c>
      <c r="C67" s="66">
        <v>574</v>
      </c>
      <c r="D67" s="66">
        <v>634.44000000000005</v>
      </c>
      <c r="E67" s="62">
        <v>667</v>
      </c>
      <c r="F67" s="62">
        <v>659.44899999999996</v>
      </c>
      <c r="G67" s="62">
        <v>574</v>
      </c>
      <c r="H67" s="62">
        <v>1824.88</v>
      </c>
      <c r="I67" s="75">
        <v>667</v>
      </c>
      <c r="J67" s="75">
        <v>7223.47</v>
      </c>
      <c r="K67" s="75">
        <v>574</v>
      </c>
      <c r="L67" s="75">
        <v>2120.19</v>
      </c>
      <c r="M67" s="30">
        <v>667</v>
      </c>
      <c r="N67" s="30">
        <v>669.11900000000003</v>
      </c>
      <c r="O67" s="30">
        <v>574</v>
      </c>
      <c r="P67" s="30">
        <v>8109.37</v>
      </c>
      <c r="Q67" s="71">
        <v>667</v>
      </c>
      <c r="R67" s="71">
        <v>4771.3599999999997</v>
      </c>
      <c r="S67" s="71">
        <v>574</v>
      </c>
      <c r="T67" s="71">
        <v>7395.46</v>
      </c>
      <c r="U67" s="119">
        <v>667</v>
      </c>
      <c r="V67" s="119">
        <v>7991.54</v>
      </c>
      <c r="W67" s="119">
        <v>574</v>
      </c>
      <c r="X67" s="119">
        <v>6796.55</v>
      </c>
      <c r="Y67" s="117"/>
      <c r="Z67" s="117"/>
      <c r="AA67" s="117"/>
      <c r="AB67" s="117"/>
      <c r="AC67" s="40"/>
      <c r="AD67" s="40"/>
      <c r="AE67" s="40"/>
      <c r="AF67" s="40"/>
      <c r="AG67" s="40"/>
      <c r="AH67" s="40"/>
      <c r="AI67" s="40"/>
      <c r="AJ67" s="40"/>
    </row>
    <row r="68" spans="1:36" ht="15" x14ac:dyDescent="0.25">
      <c r="A68" s="66">
        <v>668</v>
      </c>
      <c r="B68" s="66">
        <v>428.38200000000001</v>
      </c>
      <c r="C68" s="66">
        <v>575</v>
      </c>
      <c r="D68" s="66">
        <v>635.44000000000005</v>
      </c>
      <c r="E68" s="62">
        <v>668</v>
      </c>
      <c r="F68" s="62">
        <v>609.09799999999996</v>
      </c>
      <c r="G68" s="62">
        <v>575</v>
      </c>
      <c r="H68" s="62">
        <v>1788.85</v>
      </c>
      <c r="I68" s="75">
        <v>668</v>
      </c>
      <c r="J68" s="75">
        <v>6987.91</v>
      </c>
      <c r="K68" s="75">
        <v>575</v>
      </c>
      <c r="L68" s="75">
        <v>2129.1999999999998</v>
      </c>
      <c r="M68" s="30">
        <v>668</v>
      </c>
      <c r="N68" s="30">
        <v>694.12800000000004</v>
      </c>
      <c r="O68" s="30">
        <v>575</v>
      </c>
      <c r="P68" s="30">
        <v>7834.22</v>
      </c>
      <c r="Q68" s="71">
        <v>668</v>
      </c>
      <c r="R68" s="71">
        <v>4521.75</v>
      </c>
      <c r="S68" s="71">
        <v>575</v>
      </c>
      <c r="T68" s="71">
        <v>7100.99</v>
      </c>
      <c r="U68" s="119">
        <v>668</v>
      </c>
      <c r="V68" s="119">
        <v>7663.19</v>
      </c>
      <c r="W68" s="119">
        <v>575</v>
      </c>
      <c r="X68" s="119">
        <v>6497.83</v>
      </c>
      <c r="Y68" s="117"/>
      <c r="Z68" s="117"/>
      <c r="AA68" s="117"/>
      <c r="AB68" s="117"/>
      <c r="AC68" s="40"/>
      <c r="AD68" s="40"/>
      <c r="AE68" s="40"/>
      <c r="AF68" s="40"/>
      <c r="AG68" s="40"/>
      <c r="AH68" s="40"/>
      <c r="AI68" s="40"/>
      <c r="AJ68" s="40"/>
    </row>
    <row r="69" spans="1:36" ht="15" x14ac:dyDescent="0.25">
      <c r="A69" s="66">
        <v>669</v>
      </c>
      <c r="B69" s="66">
        <v>412.37799999999999</v>
      </c>
      <c r="C69" s="66">
        <v>576</v>
      </c>
      <c r="D69" s="66">
        <v>627.77099999999996</v>
      </c>
      <c r="E69" s="62">
        <v>669</v>
      </c>
      <c r="F69" s="62">
        <v>638.10900000000004</v>
      </c>
      <c r="G69" s="62">
        <v>576</v>
      </c>
      <c r="H69" s="62">
        <v>1803.86</v>
      </c>
      <c r="I69" s="75">
        <v>669</v>
      </c>
      <c r="J69" s="75">
        <v>6890.22</v>
      </c>
      <c r="K69" s="75">
        <v>576</v>
      </c>
      <c r="L69" s="75">
        <v>2123.5300000000002</v>
      </c>
      <c r="M69" s="30">
        <v>669</v>
      </c>
      <c r="N69" s="30">
        <v>692.46</v>
      </c>
      <c r="O69" s="30">
        <v>576</v>
      </c>
      <c r="P69" s="30">
        <v>7586.54</v>
      </c>
      <c r="Q69" s="71">
        <v>669</v>
      </c>
      <c r="R69" s="71">
        <v>4404.13</v>
      </c>
      <c r="S69" s="71">
        <v>576</v>
      </c>
      <c r="T69" s="71">
        <v>6956.46</v>
      </c>
      <c r="U69" s="119">
        <v>669</v>
      </c>
      <c r="V69" s="119">
        <v>7292.39</v>
      </c>
      <c r="W69" s="119">
        <v>576</v>
      </c>
      <c r="X69" s="119">
        <v>6292.13</v>
      </c>
      <c r="Y69" s="117"/>
      <c r="Z69" s="117"/>
      <c r="AA69" s="117"/>
      <c r="AB69" s="117"/>
      <c r="AC69" s="40"/>
      <c r="AD69" s="40"/>
      <c r="AE69" s="40"/>
      <c r="AF69" s="40"/>
      <c r="AG69" s="40"/>
      <c r="AH69" s="40"/>
      <c r="AI69" s="40"/>
      <c r="AJ69" s="40"/>
    </row>
    <row r="70" spans="1:36" ht="15" x14ac:dyDescent="0.25">
      <c r="A70" s="66">
        <v>670</v>
      </c>
      <c r="B70" s="66">
        <v>418.38</v>
      </c>
      <c r="C70" s="66">
        <v>577</v>
      </c>
      <c r="D70" s="66">
        <v>616.43399999999997</v>
      </c>
      <c r="E70" s="62">
        <v>670</v>
      </c>
      <c r="F70" s="62">
        <v>624.43700000000001</v>
      </c>
      <c r="G70" s="62">
        <v>577</v>
      </c>
      <c r="H70" s="62">
        <v>1830.89</v>
      </c>
      <c r="I70" s="75">
        <v>670</v>
      </c>
      <c r="J70" s="75">
        <v>6475.75</v>
      </c>
      <c r="K70" s="75">
        <v>577</v>
      </c>
      <c r="L70" s="75">
        <v>2084.8200000000002</v>
      </c>
      <c r="M70" s="30">
        <v>670</v>
      </c>
      <c r="N70" s="30">
        <v>676.45500000000004</v>
      </c>
      <c r="O70" s="30">
        <v>577</v>
      </c>
      <c r="P70" s="30">
        <v>7247.55</v>
      </c>
      <c r="Q70" s="71">
        <v>670</v>
      </c>
      <c r="R70" s="71">
        <v>4205.68</v>
      </c>
      <c r="S70" s="71">
        <v>577</v>
      </c>
      <c r="T70" s="71">
        <v>6791.19</v>
      </c>
      <c r="U70" s="119">
        <v>670</v>
      </c>
      <c r="V70" s="119">
        <v>7125.75</v>
      </c>
      <c r="W70" s="119">
        <v>577</v>
      </c>
      <c r="X70" s="119">
        <v>6115.56</v>
      </c>
      <c r="Y70" s="117"/>
      <c r="Z70" s="117"/>
      <c r="AA70" s="117"/>
      <c r="AB70" s="117"/>
      <c r="AC70" s="40"/>
      <c r="AD70" s="40"/>
      <c r="AE70" s="40"/>
      <c r="AF70" s="40"/>
      <c r="AG70" s="40"/>
      <c r="AH70" s="40"/>
      <c r="AI70" s="40"/>
      <c r="AJ70" s="40"/>
    </row>
    <row r="71" spans="1:36" ht="15" x14ac:dyDescent="0.25">
      <c r="A71" s="66">
        <v>671</v>
      </c>
      <c r="B71" s="66">
        <v>421.04700000000003</v>
      </c>
      <c r="C71" s="66">
        <v>578</v>
      </c>
      <c r="D71" s="66">
        <v>631.43899999999996</v>
      </c>
      <c r="E71" s="62">
        <v>671</v>
      </c>
      <c r="F71" s="62">
        <v>623.43600000000004</v>
      </c>
      <c r="G71" s="62">
        <v>578</v>
      </c>
      <c r="H71" s="62">
        <v>1725.46</v>
      </c>
      <c r="I71" s="75">
        <v>671</v>
      </c>
      <c r="J71" s="75">
        <v>6287.79</v>
      </c>
      <c r="K71" s="75">
        <v>578</v>
      </c>
      <c r="L71" s="75">
        <v>2079.14</v>
      </c>
      <c r="M71" s="30">
        <v>671</v>
      </c>
      <c r="N71" s="30">
        <v>686.79200000000003</v>
      </c>
      <c r="O71" s="30">
        <v>578</v>
      </c>
      <c r="P71" s="30">
        <v>6986.9</v>
      </c>
      <c r="Q71" s="71">
        <v>671</v>
      </c>
      <c r="R71" s="71">
        <v>4066.38</v>
      </c>
      <c r="S71" s="71">
        <v>578</v>
      </c>
      <c r="T71" s="71">
        <v>6537.97</v>
      </c>
      <c r="U71" s="119">
        <v>671</v>
      </c>
      <c r="V71" s="119">
        <v>6844.72</v>
      </c>
      <c r="W71" s="119">
        <v>578</v>
      </c>
      <c r="X71" s="119">
        <v>5958.73</v>
      </c>
      <c r="Y71" s="117"/>
      <c r="Z71" s="117"/>
      <c r="AA71" s="117"/>
      <c r="AB71" s="117"/>
      <c r="AC71" s="40"/>
      <c r="AD71" s="40"/>
      <c r="AE71" s="40"/>
      <c r="AF71" s="40"/>
      <c r="AG71" s="40"/>
      <c r="AH71" s="40"/>
      <c r="AI71" s="40"/>
      <c r="AJ71" s="40"/>
    </row>
    <row r="72" spans="1:36" ht="15" x14ac:dyDescent="0.25">
      <c r="A72" s="66">
        <v>672</v>
      </c>
      <c r="B72" s="66">
        <v>427.71499999999997</v>
      </c>
      <c r="C72" s="66">
        <v>579</v>
      </c>
      <c r="D72" s="66">
        <v>664.11699999999996</v>
      </c>
      <c r="E72" s="62">
        <v>672</v>
      </c>
      <c r="F72" s="62">
        <v>589.75900000000001</v>
      </c>
      <c r="G72" s="62">
        <v>579</v>
      </c>
      <c r="H72" s="62">
        <v>1766.83</v>
      </c>
      <c r="I72" s="75">
        <v>672</v>
      </c>
      <c r="J72" s="75">
        <v>6129.6</v>
      </c>
      <c r="K72" s="75">
        <v>579</v>
      </c>
      <c r="L72" s="75">
        <v>2112.52</v>
      </c>
      <c r="M72" s="30">
        <v>672</v>
      </c>
      <c r="N72" s="30">
        <v>649.44500000000005</v>
      </c>
      <c r="O72" s="30">
        <v>579</v>
      </c>
      <c r="P72" s="30">
        <v>6754.74</v>
      </c>
      <c r="Q72" s="71">
        <v>672</v>
      </c>
      <c r="R72" s="71">
        <v>3894.01</v>
      </c>
      <c r="S72" s="71">
        <v>579</v>
      </c>
      <c r="T72" s="71">
        <v>6489.47</v>
      </c>
      <c r="U72" s="119">
        <v>672</v>
      </c>
      <c r="V72" s="119">
        <v>6441.64</v>
      </c>
      <c r="W72" s="119">
        <v>579</v>
      </c>
      <c r="X72" s="119">
        <v>5761.45</v>
      </c>
      <c r="Y72" s="117"/>
      <c r="Z72" s="117"/>
      <c r="AA72" s="117"/>
      <c r="AB72" s="117"/>
      <c r="AC72" s="40"/>
      <c r="AD72" s="40"/>
      <c r="AE72" s="40"/>
      <c r="AF72" s="40"/>
      <c r="AG72" s="40"/>
      <c r="AH72" s="40"/>
      <c r="AI72" s="40"/>
      <c r="AJ72" s="40"/>
    </row>
    <row r="73" spans="1:36" ht="15" x14ac:dyDescent="0.25">
      <c r="A73" s="66">
        <v>673</v>
      </c>
      <c r="B73" s="66">
        <v>396.04199999999997</v>
      </c>
      <c r="C73" s="66">
        <v>580</v>
      </c>
      <c r="D73" s="66">
        <v>631.77300000000002</v>
      </c>
      <c r="E73" s="62">
        <v>673</v>
      </c>
      <c r="F73" s="62">
        <v>598.428</v>
      </c>
      <c r="G73" s="62">
        <v>580</v>
      </c>
      <c r="H73" s="62">
        <v>1784.85</v>
      </c>
      <c r="I73" s="75">
        <v>673</v>
      </c>
      <c r="J73" s="75">
        <v>5860.09</v>
      </c>
      <c r="K73" s="75">
        <v>580</v>
      </c>
      <c r="L73" s="75">
        <v>2142.88</v>
      </c>
      <c r="M73" s="30">
        <v>673</v>
      </c>
      <c r="N73" s="30">
        <v>656.78099999999995</v>
      </c>
      <c r="O73" s="30">
        <v>580</v>
      </c>
      <c r="P73" s="30">
        <v>6519.24</v>
      </c>
      <c r="Q73" s="71">
        <v>673</v>
      </c>
      <c r="R73" s="71">
        <v>3817.86</v>
      </c>
      <c r="S73" s="71">
        <v>580</v>
      </c>
      <c r="T73" s="71">
        <v>6331.93</v>
      </c>
      <c r="U73" s="119">
        <v>673</v>
      </c>
      <c r="V73" s="119">
        <v>6292.47</v>
      </c>
      <c r="W73" s="119">
        <v>580</v>
      </c>
      <c r="X73" s="119">
        <v>5585.92</v>
      </c>
      <c r="Y73" s="117"/>
      <c r="Z73" s="117"/>
      <c r="AA73" s="117"/>
      <c r="AB73" s="117"/>
      <c r="AC73" s="40"/>
      <c r="AD73" s="40"/>
      <c r="AE73" s="40"/>
      <c r="AF73" s="40"/>
      <c r="AG73" s="40"/>
      <c r="AH73" s="40"/>
      <c r="AI73" s="40"/>
      <c r="AJ73" s="40"/>
    </row>
    <row r="74" spans="1:36" ht="15" x14ac:dyDescent="0.25">
      <c r="A74" s="66">
        <v>674</v>
      </c>
      <c r="B74" s="66">
        <v>405.37700000000001</v>
      </c>
      <c r="C74" s="66">
        <v>581</v>
      </c>
      <c r="D74" s="66">
        <v>615.1</v>
      </c>
      <c r="E74" s="62">
        <v>674</v>
      </c>
      <c r="F74" s="62">
        <v>611.43299999999999</v>
      </c>
      <c r="G74" s="62">
        <v>581</v>
      </c>
      <c r="H74" s="62">
        <v>1696.43</v>
      </c>
      <c r="I74" s="75">
        <v>674</v>
      </c>
      <c r="J74" s="75">
        <v>5644.76</v>
      </c>
      <c r="K74" s="75">
        <v>581</v>
      </c>
      <c r="L74" s="75">
        <v>2202.9499999999998</v>
      </c>
      <c r="M74" s="30">
        <v>674</v>
      </c>
      <c r="N74" s="30">
        <v>623.43600000000004</v>
      </c>
      <c r="O74" s="30">
        <v>581</v>
      </c>
      <c r="P74" s="30">
        <v>6261.03</v>
      </c>
      <c r="Q74" s="71">
        <v>674</v>
      </c>
      <c r="R74" s="71">
        <v>3706.3</v>
      </c>
      <c r="S74" s="71">
        <v>581</v>
      </c>
      <c r="T74" s="71">
        <v>6190.13</v>
      </c>
      <c r="U74" s="119">
        <v>674</v>
      </c>
      <c r="V74" s="119">
        <v>6140.64</v>
      </c>
      <c r="W74" s="119">
        <v>581</v>
      </c>
      <c r="X74" s="119">
        <v>5588.59</v>
      </c>
      <c r="Y74" s="117"/>
      <c r="Z74" s="117"/>
      <c r="AA74" s="117"/>
      <c r="AB74" s="117"/>
      <c r="AC74" s="40"/>
      <c r="AD74" s="40"/>
      <c r="AE74" s="40"/>
      <c r="AF74" s="40"/>
      <c r="AG74" s="40"/>
      <c r="AH74" s="40"/>
      <c r="AI74" s="40"/>
      <c r="AJ74" s="40"/>
    </row>
    <row r="75" spans="1:36" ht="15" x14ac:dyDescent="0.25">
      <c r="A75" s="66">
        <v>675</v>
      </c>
      <c r="B75" s="66">
        <v>434.05</v>
      </c>
      <c r="C75" s="66">
        <v>582</v>
      </c>
      <c r="D75" s="66">
        <v>636.10699999999997</v>
      </c>
      <c r="E75" s="62">
        <v>675</v>
      </c>
      <c r="F75" s="62">
        <v>581.08900000000006</v>
      </c>
      <c r="G75" s="62">
        <v>582</v>
      </c>
      <c r="H75" s="62">
        <v>1670.41</v>
      </c>
      <c r="I75" s="75">
        <v>675</v>
      </c>
      <c r="J75" s="75">
        <v>5479.61</v>
      </c>
      <c r="K75" s="75">
        <v>582</v>
      </c>
      <c r="L75" s="75">
        <v>2191.27</v>
      </c>
      <c r="M75" s="30">
        <v>675</v>
      </c>
      <c r="N75" s="30">
        <v>669.11900000000003</v>
      </c>
      <c r="O75" s="30">
        <v>582</v>
      </c>
      <c r="P75" s="30">
        <v>5987.48</v>
      </c>
      <c r="Q75" s="71">
        <v>675</v>
      </c>
      <c r="R75" s="71">
        <v>3612.79</v>
      </c>
      <c r="S75" s="71">
        <v>582</v>
      </c>
      <c r="T75" s="71">
        <v>6059.37</v>
      </c>
      <c r="U75" s="119">
        <v>675</v>
      </c>
      <c r="V75" s="119">
        <v>5962.06</v>
      </c>
      <c r="W75" s="119">
        <v>582</v>
      </c>
      <c r="X75" s="119">
        <v>5470.58</v>
      </c>
      <c r="Y75" s="117"/>
      <c r="Z75" s="117"/>
      <c r="AA75" s="117"/>
      <c r="AB75" s="117"/>
      <c r="AC75" s="40"/>
      <c r="AD75" s="40"/>
      <c r="AE75" s="40"/>
      <c r="AF75" s="40"/>
      <c r="AG75" s="40"/>
      <c r="AH75" s="40"/>
      <c r="AI75" s="40"/>
      <c r="AJ75" s="40"/>
    </row>
    <row r="76" spans="1:36" ht="15" x14ac:dyDescent="0.25">
      <c r="A76" s="66">
        <v>676</v>
      </c>
      <c r="B76" s="66">
        <v>403.71</v>
      </c>
      <c r="C76" s="66">
        <v>583</v>
      </c>
      <c r="D76" s="66">
        <v>609.09799999999996</v>
      </c>
      <c r="E76" s="62">
        <v>676</v>
      </c>
      <c r="F76" s="62">
        <v>566.08500000000004</v>
      </c>
      <c r="G76" s="62">
        <v>583</v>
      </c>
      <c r="H76" s="62">
        <v>1708.77</v>
      </c>
      <c r="I76" s="75">
        <v>676</v>
      </c>
      <c r="J76" s="75">
        <v>5349.57</v>
      </c>
      <c r="K76" s="75">
        <v>583</v>
      </c>
      <c r="L76" s="75">
        <v>2283.0500000000002</v>
      </c>
      <c r="M76" s="30">
        <v>676</v>
      </c>
      <c r="N76" s="30">
        <v>603.76300000000003</v>
      </c>
      <c r="O76" s="30">
        <v>583</v>
      </c>
      <c r="P76" s="30">
        <v>5916.92</v>
      </c>
      <c r="Q76" s="71">
        <v>676</v>
      </c>
      <c r="R76" s="71">
        <v>3552.68</v>
      </c>
      <c r="S76" s="71">
        <v>583</v>
      </c>
      <c r="T76" s="71">
        <v>6013.23</v>
      </c>
      <c r="U76" s="119">
        <v>676</v>
      </c>
      <c r="V76" s="119">
        <v>5730.35</v>
      </c>
      <c r="W76" s="119">
        <v>583</v>
      </c>
      <c r="X76" s="119">
        <v>5320.83</v>
      </c>
      <c r="Y76" s="117"/>
      <c r="Z76" s="117"/>
      <c r="AA76" s="117"/>
      <c r="AB76" s="117"/>
      <c r="AC76" s="40"/>
      <c r="AD76" s="40"/>
      <c r="AE76" s="40"/>
      <c r="AF76" s="40"/>
      <c r="AG76" s="40"/>
      <c r="AH76" s="40"/>
      <c r="AI76" s="40"/>
      <c r="AJ76" s="40"/>
    </row>
    <row r="77" spans="1:36" ht="15" x14ac:dyDescent="0.25">
      <c r="A77" s="66">
        <v>677</v>
      </c>
      <c r="B77" s="66">
        <v>431.04899999999998</v>
      </c>
      <c r="C77" s="66">
        <v>584</v>
      </c>
      <c r="D77" s="66">
        <v>633.10599999999999</v>
      </c>
      <c r="E77" s="62">
        <v>677</v>
      </c>
      <c r="F77" s="62">
        <v>573.08699999999999</v>
      </c>
      <c r="G77" s="62">
        <v>584</v>
      </c>
      <c r="H77" s="62">
        <v>1636.71</v>
      </c>
      <c r="I77" s="75">
        <v>677</v>
      </c>
      <c r="J77" s="75">
        <v>5239.26</v>
      </c>
      <c r="K77" s="75">
        <v>584</v>
      </c>
      <c r="L77" s="75">
        <v>2264.36</v>
      </c>
      <c r="M77" s="30">
        <v>677</v>
      </c>
      <c r="N77" s="30">
        <v>647.44399999999996</v>
      </c>
      <c r="O77" s="30">
        <v>584</v>
      </c>
      <c r="P77" s="30">
        <v>5600.29</v>
      </c>
      <c r="Q77" s="71">
        <v>677</v>
      </c>
      <c r="R77" s="71">
        <v>3404.07</v>
      </c>
      <c r="S77" s="71">
        <v>584</v>
      </c>
      <c r="T77" s="71">
        <v>5920.94</v>
      </c>
      <c r="U77" s="119">
        <v>677</v>
      </c>
      <c r="V77" s="119">
        <v>5595.28</v>
      </c>
      <c r="W77" s="119">
        <v>584</v>
      </c>
      <c r="X77" s="119">
        <v>5254.97</v>
      </c>
      <c r="Y77" s="117"/>
      <c r="Z77" s="117"/>
      <c r="AA77" s="117"/>
      <c r="AB77" s="117"/>
      <c r="AC77" s="40"/>
      <c r="AD77" s="40"/>
      <c r="AE77" s="40"/>
      <c r="AF77" s="40"/>
      <c r="AG77" s="40"/>
      <c r="AH77" s="40"/>
      <c r="AI77" s="40"/>
      <c r="AJ77" s="40"/>
    </row>
    <row r="78" spans="1:36" ht="15" x14ac:dyDescent="0.25">
      <c r="A78" s="66">
        <v>678</v>
      </c>
      <c r="B78" s="66">
        <v>435.71699999999998</v>
      </c>
      <c r="C78" s="66">
        <v>585</v>
      </c>
      <c r="D78" s="66">
        <v>644.77700000000004</v>
      </c>
      <c r="E78" s="62">
        <v>678</v>
      </c>
      <c r="F78" s="62">
        <v>583.09</v>
      </c>
      <c r="G78" s="62">
        <v>585</v>
      </c>
      <c r="H78" s="62">
        <v>1677.41</v>
      </c>
      <c r="I78" s="75">
        <v>678</v>
      </c>
      <c r="J78" s="75">
        <v>5030.0200000000004</v>
      </c>
      <c r="K78" s="75">
        <v>585</v>
      </c>
      <c r="L78" s="75">
        <v>2384.5100000000002</v>
      </c>
      <c r="M78" s="30">
        <v>678</v>
      </c>
      <c r="N78" s="30">
        <v>644.44299999999998</v>
      </c>
      <c r="O78" s="30">
        <v>585</v>
      </c>
      <c r="P78" s="30">
        <v>5543.13</v>
      </c>
      <c r="Q78" s="71">
        <v>678</v>
      </c>
      <c r="R78" s="71">
        <v>3316.91</v>
      </c>
      <c r="S78" s="71">
        <v>585</v>
      </c>
      <c r="T78" s="71">
        <v>5861.42</v>
      </c>
      <c r="U78" s="119">
        <v>678</v>
      </c>
      <c r="V78" s="119">
        <v>5430.8</v>
      </c>
      <c r="W78" s="119">
        <v>585</v>
      </c>
      <c r="X78" s="119">
        <v>5141.66</v>
      </c>
      <c r="Y78" s="117"/>
      <c r="Z78" s="117"/>
      <c r="AA78" s="117"/>
      <c r="AB78" s="117"/>
      <c r="AC78" s="40"/>
      <c r="AD78" s="40"/>
      <c r="AE78" s="40"/>
      <c r="AF78" s="40"/>
      <c r="AG78" s="40"/>
      <c r="AH78" s="40"/>
      <c r="AI78" s="40"/>
      <c r="AJ78" s="40"/>
    </row>
    <row r="79" spans="1:36" ht="15" x14ac:dyDescent="0.25">
      <c r="A79" s="66">
        <v>679</v>
      </c>
      <c r="B79" s="66">
        <v>416.37900000000002</v>
      </c>
      <c r="C79" s="66">
        <v>586</v>
      </c>
      <c r="D79" s="66">
        <v>638.44100000000003</v>
      </c>
      <c r="E79" s="62">
        <v>679</v>
      </c>
      <c r="F79" s="62">
        <v>594.42700000000002</v>
      </c>
      <c r="G79" s="62">
        <v>586</v>
      </c>
      <c r="H79" s="62">
        <v>1653.39</v>
      </c>
      <c r="I79" s="75">
        <v>679</v>
      </c>
      <c r="J79" s="75">
        <v>4937.1099999999997</v>
      </c>
      <c r="K79" s="75">
        <v>586</v>
      </c>
      <c r="L79" s="75">
        <v>2467.9499999999998</v>
      </c>
      <c r="M79" s="30">
        <v>679</v>
      </c>
      <c r="N79" s="30">
        <v>652.44600000000003</v>
      </c>
      <c r="O79" s="30">
        <v>586</v>
      </c>
      <c r="P79" s="30">
        <v>5376.65</v>
      </c>
      <c r="Q79" s="71">
        <v>679</v>
      </c>
      <c r="R79" s="71">
        <v>3173</v>
      </c>
      <c r="S79" s="71">
        <v>586</v>
      </c>
      <c r="T79" s="71">
        <v>5808.92</v>
      </c>
      <c r="U79" s="119">
        <v>679</v>
      </c>
      <c r="V79" s="119">
        <v>5264.33</v>
      </c>
      <c r="W79" s="119">
        <v>586</v>
      </c>
      <c r="X79" s="119">
        <v>5136.6499999999996</v>
      </c>
      <c r="Y79" s="117"/>
      <c r="Z79" s="117"/>
      <c r="AA79" s="117"/>
      <c r="AB79" s="117"/>
      <c r="AC79" s="40"/>
      <c r="AD79" s="40"/>
      <c r="AE79" s="40"/>
      <c r="AF79" s="40"/>
      <c r="AG79" s="40"/>
      <c r="AH79" s="40"/>
      <c r="AI79" s="40"/>
      <c r="AJ79" s="40"/>
    </row>
    <row r="80" spans="1:36" ht="15" x14ac:dyDescent="0.25">
      <c r="A80" s="66">
        <v>680</v>
      </c>
      <c r="B80" s="66">
        <v>382.37200000000001</v>
      </c>
      <c r="C80" s="66">
        <v>587</v>
      </c>
      <c r="D80" s="66">
        <v>665.78399999999999</v>
      </c>
      <c r="E80" s="62">
        <v>680</v>
      </c>
      <c r="F80" s="62">
        <v>585.09100000000001</v>
      </c>
      <c r="G80" s="62">
        <v>587</v>
      </c>
      <c r="H80" s="62">
        <v>1653.39</v>
      </c>
      <c r="I80" s="75">
        <v>680</v>
      </c>
      <c r="J80" s="75">
        <v>4728.58</v>
      </c>
      <c r="K80" s="75">
        <v>587</v>
      </c>
      <c r="L80" s="75">
        <v>2522.35</v>
      </c>
      <c r="M80" s="30">
        <v>680</v>
      </c>
      <c r="N80" s="30">
        <v>616.101</v>
      </c>
      <c r="O80" s="30">
        <v>587</v>
      </c>
      <c r="P80" s="30">
        <v>5287.06</v>
      </c>
      <c r="Q80" s="71">
        <v>680</v>
      </c>
      <c r="R80" s="71">
        <v>3129.59</v>
      </c>
      <c r="S80" s="71">
        <v>587</v>
      </c>
      <c r="T80" s="71">
        <v>5852.39</v>
      </c>
      <c r="U80" s="119">
        <v>680</v>
      </c>
      <c r="V80" s="119">
        <v>5030.3599999999997</v>
      </c>
      <c r="W80" s="119">
        <v>587</v>
      </c>
      <c r="X80" s="119">
        <v>5117.93</v>
      </c>
      <c r="Y80" s="117"/>
      <c r="Z80" s="117"/>
      <c r="AA80" s="117"/>
      <c r="AB80" s="117"/>
      <c r="AC80" s="40"/>
      <c r="AD80" s="40"/>
      <c r="AE80" s="40"/>
      <c r="AF80" s="40"/>
      <c r="AG80" s="40"/>
      <c r="AH80" s="40"/>
      <c r="AI80" s="40"/>
      <c r="AJ80" s="40"/>
    </row>
    <row r="81" spans="1:36" ht="15" x14ac:dyDescent="0.25">
      <c r="A81" s="66">
        <v>681</v>
      </c>
      <c r="B81" s="66">
        <v>396.709</v>
      </c>
      <c r="C81" s="66">
        <v>588</v>
      </c>
      <c r="D81" s="66">
        <v>659.11500000000001</v>
      </c>
      <c r="E81" s="62">
        <v>681</v>
      </c>
      <c r="F81" s="62">
        <v>566.08500000000004</v>
      </c>
      <c r="G81" s="62">
        <v>588</v>
      </c>
      <c r="H81" s="62">
        <v>1619.69</v>
      </c>
      <c r="I81" s="75">
        <v>681</v>
      </c>
      <c r="J81" s="75">
        <v>4453.92</v>
      </c>
      <c r="K81" s="75">
        <v>588</v>
      </c>
      <c r="L81" s="75">
        <v>2553.39</v>
      </c>
      <c r="M81" s="30">
        <v>681</v>
      </c>
      <c r="N81" s="30">
        <v>605.09699999999998</v>
      </c>
      <c r="O81" s="30">
        <v>588</v>
      </c>
      <c r="P81" s="30">
        <v>5085.84</v>
      </c>
      <c r="Q81" s="71">
        <v>681</v>
      </c>
      <c r="R81" s="71">
        <v>2951.97</v>
      </c>
      <c r="S81" s="71">
        <v>588</v>
      </c>
      <c r="T81" s="71">
        <v>5833.33</v>
      </c>
      <c r="U81" s="119">
        <v>681</v>
      </c>
      <c r="V81" s="119">
        <v>4855.57</v>
      </c>
      <c r="W81" s="119">
        <v>588</v>
      </c>
      <c r="X81" s="119">
        <v>5130.96</v>
      </c>
      <c r="Y81" s="117"/>
      <c r="Z81" s="117"/>
      <c r="AA81" s="117"/>
      <c r="AB81" s="117"/>
      <c r="AC81" s="40"/>
      <c r="AD81" s="40"/>
      <c r="AE81" s="40"/>
      <c r="AF81" s="40"/>
      <c r="AG81" s="40"/>
      <c r="AH81" s="40"/>
      <c r="AI81" s="40"/>
      <c r="AJ81" s="40"/>
    </row>
    <row r="82" spans="1:36" ht="15" x14ac:dyDescent="0.25">
      <c r="A82" s="66">
        <v>682</v>
      </c>
      <c r="B82" s="66">
        <v>383.70600000000002</v>
      </c>
      <c r="C82" s="66">
        <v>589</v>
      </c>
      <c r="D82" s="66">
        <v>694.12800000000004</v>
      </c>
      <c r="E82" s="62">
        <v>682</v>
      </c>
      <c r="F82" s="62">
        <v>547.41300000000001</v>
      </c>
      <c r="G82" s="62">
        <v>589</v>
      </c>
      <c r="H82" s="62">
        <v>1672.08</v>
      </c>
      <c r="I82" s="75">
        <v>682</v>
      </c>
      <c r="J82" s="75">
        <v>4360.7</v>
      </c>
      <c r="K82" s="75">
        <v>589</v>
      </c>
      <c r="L82" s="75">
        <v>2658.2</v>
      </c>
      <c r="M82" s="30">
        <v>682</v>
      </c>
      <c r="N82" s="30">
        <v>604.76400000000001</v>
      </c>
      <c r="O82" s="30">
        <v>589</v>
      </c>
      <c r="P82" s="30">
        <v>4959.17</v>
      </c>
      <c r="Q82" s="71">
        <v>682</v>
      </c>
      <c r="R82" s="71">
        <v>2876.86</v>
      </c>
      <c r="S82" s="71">
        <v>589</v>
      </c>
      <c r="T82" s="71">
        <v>5958.05</v>
      </c>
      <c r="U82" s="119">
        <v>682</v>
      </c>
      <c r="V82" s="119">
        <v>4740.28</v>
      </c>
      <c r="W82" s="119">
        <v>589</v>
      </c>
      <c r="X82" s="119">
        <v>5121.6099999999997</v>
      </c>
      <c r="Y82" s="117"/>
      <c r="Z82" s="117"/>
      <c r="AA82" s="117"/>
      <c r="AB82" s="117"/>
      <c r="AC82" s="40"/>
      <c r="AD82" s="40"/>
      <c r="AE82" s="40"/>
      <c r="AF82" s="40"/>
      <c r="AG82" s="40"/>
      <c r="AH82" s="40"/>
      <c r="AI82" s="40"/>
      <c r="AJ82" s="40"/>
    </row>
    <row r="83" spans="1:36" ht="15" x14ac:dyDescent="0.25">
      <c r="A83" s="66">
        <v>683</v>
      </c>
      <c r="B83" s="66">
        <v>396.375</v>
      </c>
      <c r="C83" s="66">
        <v>590</v>
      </c>
      <c r="D83" s="66">
        <v>732.80899999999997</v>
      </c>
      <c r="E83" s="62">
        <v>683</v>
      </c>
      <c r="F83" s="62">
        <v>563.75099999999998</v>
      </c>
      <c r="G83" s="62">
        <v>590</v>
      </c>
      <c r="H83" s="62">
        <v>1663.73</v>
      </c>
      <c r="I83" s="75">
        <v>683</v>
      </c>
      <c r="J83" s="75">
        <v>4229.07</v>
      </c>
      <c r="K83" s="75">
        <v>590</v>
      </c>
      <c r="L83" s="75">
        <v>2759.02</v>
      </c>
      <c r="M83" s="30">
        <v>683</v>
      </c>
      <c r="N83" s="30">
        <v>593.09299999999996</v>
      </c>
      <c r="O83" s="30">
        <v>590</v>
      </c>
      <c r="P83" s="30">
        <v>4856.91</v>
      </c>
      <c r="Q83" s="71">
        <v>683</v>
      </c>
      <c r="R83" s="71">
        <v>2827.12</v>
      </c>
      <c r="S83" s="71">
        <v>590</v>
      </c>
      <c r="T83" s="71">
        <v>5960.73</v>
      </c>
      <c r="U83" s="119">
        <v>683</v>
      </c>
      <c r="V83" s="119">
        <v>4520.07</v>
      </c>
      <c r="W83" s="119">
        <v>590</v>
      </c>
      <c r="X83" s="119">
        <v>5205.84</v>
      </c>
      <c r="Y83" s="117"/>
      <c r="Z83" s="117"/>
      <c r="AA83" s="117"/>
      <c r="AB83" s="117"/>
      <c r="AC83" s="40"/>
      <c r="AD83" s="40"/>
      <c r="AE83" s="40"/>
      <c r="AF83" s="40"/>
      <c r="AG83" s="40"/>
      <c r="AH83" s="40"/>
      <c r="AI83" s="40"/>
      <c r="AJ83" s="40"/>
    </row>
    <row r="84" spans="1:36" ht="15" x14ac:dyDescent="0.25">
      <c r="A84" s="66">
        <v>684</v>
      </c>
      <c r="B84" s="66">
        <v>400.37599999999998</v>
      </c>
      <c r="C84" s="66">
        <v>591</v>
      </c>
      <c r="D84" s="66">
        <v>767.49</v>
      </c>
      <c r="E84" s="62">
        <v>684</v>
      </c>
      <c r="F84" s="62">
        <v>567.41899999999998</v>
      </c>
      <c r="G84" s="62">
        <v>591</v>
      </c>
      <c r="H84" s="62">
        <v>1679.75</v>
      </c>
      <c r="I84" s="75">
        <v>684</v>
      </c>
      <c r="J84" s="75">
        <v>4143.21</v>
      </c>
      <c r="K84" s="75">
        <v>591</v>
      </c>
      <c r="L84" s="75">
        <v>2829.45</v>
      </c>
      <c r="M84" s="30">
        <v>684</v>
      </c>
      <c r="N84" s="30">
        <v>585.42499999999995</v>
      </c>
      <c r="O84" s="30">
        <v>591</v>
      </c>
      <c r="P84" s="30">
        <v>4821.82</v>
      </c>
      <c r="Q84" s="71">
        <v>684</v>
      </c>
      <c r="R84" s="71">
        <v>2783.38</v>
      </c>
      <c r="S84" s="71">
        <v>591</v>
      </c>
      <c r="T84" s="71">
        <v>5990.16</v>
      </c>
      <c r="U84" s="119">
        <v>684</v>
      </c>
      <c r="V84" s="119">
        <v>4437.88</v>
      </c>
      <c r="W84" s="119">
        <v>591</v>
      </c>
      <c r="X84" s="119">
        <v>5163.3900000000003</v>
      </c>
      <c r="Y84" s="117"/>
      <c r="Z84" s="117"/>
      <c r="AA84" s="117"/>
      <c r="AB84" s="117"/>
      <c r="AC84" s="40"/>
      <c r="AD84" s="40"/>
      <c r="AE84" s="40"/>
      <c r="AF84" s="40"/>
      <c r="AG84" s="40"/>
      <c r="AH84" s="40"/>
      <c r="AI84" s="40"/>
      <c r="AJ84" s="40"/>
    </row>
    <row r="85" spans="1:36" ht="15" x14ac:dyDescent="0.25">
      <c r="A85" s="66">
        <v>685</v>
      </c>
      <c r="B85" s="66">
        <v>396.375</v>
      </c>
      <c r="C85" s="66">
        <v>592</v>
      </c>
      <c r="D85" s="66">
        <v>822.17899999999997</v>
      </c>
      <c r="E85" s="62">
        <v>685</v>
      </c>
      <c r="F85" s="62">
        <v>533.07500000000005</v>
      </c>
      <c r="G85" s="62">
        <v>592</v>
      </c>
      <c r="H85" s="62">
        <v>1758.82</v>
      </c>
      <c r="I85" s="75">
        <v>685</v>
      </c>
      <c r="J85" s="75">
        <v>4125.17</v>
      </c>
      <c r="K85" s="75">
        <v>592</v>
      </c>
      <c r="L85" s="75">
        <v>2963.32</v>
      </c>
      <c r="M85" s="30">
        <v>685</v>
      </c>
      <c r="N85" s="30">
        <v>618.101</v>
      </c>
      <c r="O85" s="30">
        <v>592</v>
      </c>
      <c r="P85" s="30">
        <v>4588.8999999999996</v>
      </c>
      <c r="Q85" s="71">
        <v>685</v>
      </c>
      <c r="R85" s="71">
        <v>2748.67</v>
      </c>
      <c r="S85" s="71">
        <v>592</v>
      </c>
      <c r="T85" s="71">
        <v>6108.2</v>
      </c>
      <c r="U85" s="119">
        <v>685</v>
      </c>
      <c r="V85" s="119">
        <v>4370.3900000000003</v>
      </c>
      <c r="W85" s="119">
        <v>592</v>
      </c>
      <c r="X85" s="119">
        <v>5214.1899999999996</v>
      </c>
      <c r="Y85" s="117"/>
      <c r="Z85" s="117"/>
      <c r="AA85" s="117"/>
      <c r="AB85" s="117"/>
      <c r="AC85" s="40"/>
      <c r="AD85" s="40"/>
      <c r="AE85" s="40"/>
      <c r="AF85" s="40"/>
      <c r="AG85" s="40"/>
      <c r="AH85" s="40"/>
      <c r="AI85" s="40"/>
      <c r="AJ85" s="40"/>
    </row>
    <row r="86" spans="1:36" ht="15" x14ac:dyDescent="0.25">
      <c r="A86" s="66">
        <v>686</v>
      </c>
      <c r="B86" s="66">
        <v>423.04700000000003</v>
      </c>
      <c r="C86" s="66">
        <v>593</v>
      </c>
      <c r="D86" s="66">
        <v>843.18799999999999</v>
      </c>
      <c r="E86" s="62">
        <v>686</v>
      </c>
      <c r="F86" s="62">
        <v>553.08100000000002</v>
      </c>
      <c r="G86" s="62">
        <v>593</v>
      </c>
      <c r="H86" s="62">
        <v>1826.89</v>
      </c>
      <c r="I86" s="75">
        <v>686</v>
      </c>
      <c r="J86" s="75">
        <v>4023.62</v>
      </c>
      <c r="K86" s="75">
        <v>593</v>
      </c>
      <c r="L86" s="75">
        <v>3129.26</v>
      </c>
      <c r="M86" s="30">
        <v>686</v>
      </c>
      <c r="N86" s="30">
        <v>594.76099999999997</v>
      </c>
      <c r="O86" s="30">
        <v>593</v>
      </c>
      <c r="P86" s="30">
        <v>4623.99</v>
      </c>
      <c r="Q86" s="71">
        <v>686</v>
      </c>
      <c r="R86" s="71">
        <v>2680.57</v>
      </c>
      <c r="S86" s="71">
        <v>593</v>
      </c>
      <c r="T86" s="71">
        <v>6239.96</v>
      </c>
      <c r="U86" s="119">
        <v>686</v>
      </c>
      <c r="V86" s="119">
        <v>4241.43</v>
      </c>
      <c r="W86" s="119">
        <v>593</v>
      </c>
      <c r="X86" s="119">
        <v>5307.12</v>
      </c>
      <c r="Y86" s="117"/>
      <c r="Z86" s="117"/>
      <c r="AA86" s="117"/>
      <c r="AB86" s="117"/>
      <c r="AC86" s="40"/>
      <c r="AD86" s="40"/>
      <c r="AE86" s="40"/>
      <c r="AF86" s="40"/>
      <c r="AG86" s="40"/>
      <c r="AH86" s="40"/>
      <c r="AI86" s="40"/>
      <c r="AJ86" s="40"/>
    </row>
    <row r="87" spans="1:36" ht="15" x14ac:dyDescent="0.25">
      <c r="A87" s="66">
        <v>687</v>
      </c>
      <c r="B87" s="66">
        <v>418.38</v>
      </c>
      <c r="C87" s="66">
        <v>594</v>
      </c>
      <c r="D87" s="66">
        <v>984.25699999999995</v>
      </c>
      <c r="E87" s="62">
        <v>687</v>
      </c>
      <c r="F87" s="62">
        <v>549.41300000000001</v>
      </c>
      <c r="G87" s="62">
        <v>594</v>
      </c>
      <c r="H87" s="62">
        <v>1823.21</v>
      </c>
      <c r="I87" s="75">
        <v>687</v>
      </c>
      <c r="J87" s="75">
        <v>3924.74</v>
      </c>
      <c r="K87" s="75">
        <v>594</v>
      </c>
      <c r="L87" s="75">
        <v>3318.58</v>
      </c>
      <c r="M87" s="30">
        <v>687</v>
      </c>
      <c r="N87" s="30">
        <v>601.76300000000003</v>
      </c>
      <c r="O87" s="30">
        <v>594</v>
      </c>
      <c r="P87" s="30">
        <v>4556.49</v>
      </c>
      <c r="Q87" s="71">
        <v>687</v>
      </c>
      <c r="R87" s="71">
        <v>2584.77</v>
      </c>
      <c r="S87" s="71">
        <v>594</v>
      </c>
      <c r="T87" s="71">
        <v>6324.91</v>
      </c>
      <c r="U87" s="119">
        <v>687</v>
      </c>
      <c r="V87" s="119">
        <v>4232.41</v>
      </c>
      <c r="W87" s="119">
        <v>594</v>
      </c>
      <c r="X87" s="119">
        <v>5384.33</v>
      </c>
      <c r="Y87" s="117"/>
      <c r="Z87" s="117"/>
      <c r="AA87" s="117"/>
      <c r="AB87" s="117"/>
      <c r="AC87" s="40"/>
      <c r="AD87" s="40"/>
      <c r="AE87" s="40"/>
      <c r="AF87" s="40"/>
      <c r="AG87" s="40"/>
      <c r="AH87" s="40"/>
      <c r="AI87" s="40"/>
      <c r="AJ87" s="40"/>
    </row>
    <row r="88" spans="1:36" ht="15" x14ac:dyDescent="0.25">
      <c r="A88" s="66">
        <v>688</v>
      </c>
      <c r="B88" s="66">
        <v>408.37799999999999</v>
      </c>
      <c r="C88" s="66">
        <v>595</v>
      </c>
      <c r="D88" s="66">
        <v>1117.33</v>
      </c>
      <c r="E88" s="62">
        <v>688</v>
      </c>
      <c r="F88" s="62">
        <v>530.40800000000002</v>
      </c>
      <c r="G88" s="62">
        <v>595</v>
      </c>
      <c r="H88" s="62">
        <v>1934.32</v>
      </c>
      <c r="I88" s="75">
        <v>688</v>
      </c>
      <c r="J88" s="75">
        <v>3794.81</v>
      </c>
      <c r="K88" s="75">
        <v>595</v>
      </c>
      <c r="L88" s="75">
        <v>3413.09</v>
      </c>
      <c r="M88" s="30">
        <v>688</v>
      </c>
      <c r="N88" s="30">
        <v>575.42100000000005</v>
      </c>
      <c r="O88" s="30">
        <v>595</v>
      </c>
      <c r="P88" s="30">
        <v>4558.16</v>
      </c>
      <c r="Q88" s="71">
        <v>688</v>
      </c>
      <c r="R88" s="71">
        <v>2527.02</v>
      </c>
      <c r="S88" s="71">
        <v>595</v>
      </c>
      <c r="T88" s="71">
        <v>6357.02</v>
      </c>
      <c r="U88" s="119">
        <v>688</v>
      </c>
      <c r="V88" s="119">
        <v>4185.6400000000003</v>
      </c>
      <c r="W88" s="119">
        <v>595</v>
      </c>
      <c r="X88" s="119">
        <v>5423.11</v>
      </c>
      <c r="Y88" s="117"/>
      <c r="Z88" s="117"/>
      <c r="AA88" s="117"/>
      <c r="AB88" s="117"/>
      <c r="AC88" s="40"/>
      <c r="AD88" s="40"/>
      <c r="AE88" s="40"/>
      <c r="AF88" s="40"/>
      <c r="AG88" s="40"/>
      <c r="AH88" s="40"/>
      <c r="AI88" s="40"/>
      <c r="AJ88" s="40"/>
    </row>
    <row r="89" spans="1:36" ht="15" x14ac:dyDescent="0.25">
      <c r="A89" s="66">
        <v>689</v>
      </c>
      <c r="B89" s="66">
        <v>395.70800000000003</v>
      </c>
      <c r="C89" s="66">
        <v>596</v>
      </c>
      <c r="D89" s="66">
        <v>1270.0899999999999</v>
      </c>
      <c r="E89" s="62">
        <v>689</v>
      </c>
      <c r="F89" s="62">
        <v>527.74099999999999</v>
      </c>
      <c r="G89" s="62">
        <v>596</v>
      </c>
      <c r="H89" s="62">
        <v>2050.11</v>
      </c>
      <c r="I89" s="75">
        <v>689</v>
      </c>
      <c r="J89" s="75">
        <v>3608.12</v>
      </c>
      <c r="K89" s="75">
        <v>596</v>
      </c>
      <c r="L89" s="75">
        <v>3621.47</v>
      </c>
      <c r="M89" s="30">
        <v>689</v>
      </c>
      <c r="N89" s="30">
        <v>574.08699999999999</v>
      </c>
      <c r="O89" s="30">
        <v>596</v>
      </c>
      <c r="P89" s="30">
        <v>4655.07</v>
      </c>
      <c r="Q89" s="71">
        <v>689</v>
      </c>
      <c r="R89" s="71">
        <v>2499.3200000000002</v>
      </c>
      <c r="S89" s="71">
        <v>596</v>
      </c>
      <c r="T89" s="71">
        <v>6620.25</v>
      </c>
      <c r="U89" s="119">
        <v>689</v>
      </c>
      <c r="V89" s="119">
        <v>3959.82</v>
      </c>
      <c r="W89" s="119">
        <v>596</v>
      </c>
      <c r="X89" s="119">
        <v>5647.77</v>
      </c>
      <c r="Y89" s="117"/>
      <c r="Z89" s="117"/>
      <c r="AA89" s="117"/>
      <c r="AB89" s="117"/>
      <c r="AC89" s="40"/>
      <c r="AD89" s="40"/>
      <c r="AE89" s="40"/>
      <c r="AF89" s="40"/>
      <c r="AG89" s="40"/>
      <c r="AH89" s="40"/>
      <c r="AI89" s="40"/>
      <c r="AJ89" s="40"/>
    </row>
    <row r="90" spans="1:36" ht="15" x14ac:dyDescent="0.25">
      <c r="A90" s="66">
        <v>690</v>
      </c>
      <c r="B90" s="66">
        <v>377.37099999999998</v>
      </c>
      <c r="C90" s="66">
        <v>597</v>
      </c>
      <c r="D90" s="66">
        <v>1506.6</v>
      </c>
      <c r="E90" s="62">
        <v>690</v>
      </c>
      <c r="F90" s="62">
        <v>534.40899999999999</v>
      </c>
      <c r="G90" s="62">
        <v>597</v>
      </c>
      <c r="H90" s="62">
        <v>2249.34</v>
      </c>
      <c r="I90" s="75">
        <v>690</v>
      </c>
      <c r="J90" s="75">
        <v>3629.15</v>
      </c>
      <c r="K90" s="75">
        <v>597</v>
      </c>
      <c r="L90" s="75">
        <v>3891.01</v>
      </c>
      <c r="M90" s="30">
        <v>690</v>
      </c>
      <c r="N90" s="30">
        <v>581.75599999999997</v>
      </c>
      <c r="O90" s="30">
        <v>597</v>
      </c>
      <c r="P90" s="30">
        <v>4759.99</v>
      </c>
      <c r="Q90" s="71">
        <v>690</v>
      </c>
      <c r="R90" s="71">
        <v>2418.88</v>
      </c>
      <c r="S90" s="71">
        <v>597</v>
      </c>
      <c r="T90" s="71">
        <v>6864.45</v>
      </c>
      <c r="U90" s="119">
        <v>690</v>
      </c>
      <c r="V90" s="119">
        <v>3849.59</v>
      </c>
      <c r="W90" s="119">
        <v>597</v>
      </c>
      <c r="X90" s="119">
        <v>5761.11</v>
      </c>
      <c r="Y90" s="117"/>
      <c r="Z90" s="117"/>
      <c r="AA90" s="117"/>
      <c r="AB90" s="117"/>
      <c r="AC90" s="40"/>
      <c r="AD90" s="40"/>
      <c r="AE90" s="40"/>
      <c r="AF90" s="40"/>
      <c r="AG90" s="40"/>
      <c r="AH90" s="40"/>
      <c r="AI90" s="40"/>
      <c r="AJ90" s="40"/>
    </row>
    <row r="91" spans="1:36" ht="15" x14ac:dyDescent="0.25">
      <c r="A91" s="66">
        <v>691</v>
      </c>
      <c r="B91" s="66">
        <v>370.70299999999997</v>
      </c>
      <c r="C91" s="66">
        <v>598</v>
      </c>
      <c r="D91" s="66">
        <v>1658.73</v>
      </c>
      <c r="E91" s="62">
        <v>691</v>
      </c>
      <c r="F91" s="62">
        <v>561.08399999999995</v>
      </c>
      <c r="G91" s="62">
        <v>598</v>
      </c>
      <c r="H91" s="62">
        <v>2393.52</v>
      </c>
      <c r="I91" s="75">
        <v>691</v>
      </c>
      <c r="J91" s="75">
        <v>3450.82</v>
      </c>
      <c r="K91" s="75">
        <v>598</v>
      </c>
      <c r="L91" s="75">
        <v>4123.83</v>
      </c>
      <c r="M91" s="30">
        <v>691</v>
      </c>
      <c r="N91" s="30">
        <v>590.75900000000001</v>
      </c>
      <c r="O91" s="30">
        <v>598</v>
      </c>
      <c r="P91" s="30">
        <v>4718.22</v>
      </c>
      <c r="Q91" s="71">
        <v>691</v>
      </c>
      <c r="R91" s="71">
        <v>2332.44</v>
      </c>
      <c r="S91" s="71">
        <v>598</v>
      </c>
      <c r="T91" s="71">
        <v>6939.73</v>
      </c>
      <c r="U91" s="119">
        <v>691</v>
      </c>
      <c r="V91" s="119">
        <v>3655.2</v>
      </c>
      <c r="W91" s="119">
        <v>598</v>
      </c>
      <c r="X91" s="119">
        <v>6016.57</v>
      </c>
      <c r="Y91" s="117"/>
      <c r="Z91" s="117"/>
      <c r="AA91" s="117"/>
      <c r="AB91" s="117"/>
      <c r="AC91" s="40"/>
      <c r="AD91" s="40"/>
      <c r="AE91" s="40"/>
      <c r="AF91" s="40"/>
      <c r="AG91" s="40"/>
      <c r="AH91" s="40"/>
      <c r="AI91" s="40"/>
      <c r="AJ91" s="40"/>
    </row>
    <row r="92" spans="1:36" ht="15" x14ac:dyDescent="0.25">
      <c r="A92" s="66">
        <v>692</v>
      </c>
      <c r="B92" s="66">
        <v>381.70499999999998</v>
      </c>
      <c r="C92" s="66">
        <v>599</v>
      </c>
      <c r="D92" s="66">
        <v>1818.21</v>
      </c>
      <c r="E92" s="62">
        <v>692</v>
      </c>
      <c r="F92" s="62">
        <v>528.40700000000004</v>
      </c>
      <c r="G92" s="62">
        <v>599</v>
      </c>
      <c r="H92" s="62">
        <v>2595.4499999999998</v>
      </c>
      <c r="I92" s="75">
        <v>692</v>
      </c>
      <c r="J92" s="75">
        <v>3378.36</v>
      </c>
      <c r="K92" s="75">
        <v>599</v>
      </c>
      <c r="L92" s="75">
        <v>4325.95</v>
      </c>
      <c r="M92" s="30">
        <v>692</v>
      </c>
      <c r="N92" s="30">
        <v>582.75699999999995</v>
      </c>
      <c r="O92" s="30">
        <v>599</v>
      </c>
      <c r="P92" s="30">
        <v>4871.6099999999997</v>
      </c>
      <c r="Q92" s="71">
        <v>692</v>
      </c>
      <c r="R92" s="71">
        <v>2271.0300000000002</v>
      </c>
      <c r="S92" s="71">
        <v>599</v>
      </c>
      <c r="T92" s="71">
        <v>7234.16</v>
      </c>
      <c r="U92" s="119">
        <v>692</v>
      </c>
      <c r="V92" s="119">
        <v>3645.85</v>
      </c>
      <c r="W92" s="119">
        <v>599</v>
      </c>
      <c r="X92" s="119">
        <v>6090.47</v>
      </c>
      <c r="Y92" s="117"/>
      <c r="Z92" s="117"/>
      <c r="AA92" s="117"/>
      <c r="AB92" s="117"/>
      <c r="AC92" s="40"/>
      <c r="AD92" s="40"/>
      <c r="AE92" s="40"/>
      <c r="AF92" s="40"/>
      <c r="AG92" s="40"/>
      <c r="AH92" s="40"/>
      <c r="AI92" s="40"/>
      <c r="AJ92" s="40"/>
    </row>
    <row r="93" spans="1:36" ht="15" x14ac:dyDescent="0.25">
      <c r="A93" s="66">
        <v>693</v>
      </c>
      <c r="B93" s="66">
        <v>366.702</v>
      </c>
      <c r="C93" s="66">
        <v>600</v>
      </c>
      <c r="D93" s="66">
        <v>1976.7</v>
      </c>
      <c r="E93" s="62">
        <v>693</v>
      </c>
      <c r="F93" s="62">
        <v>533.40899999999999</v>
      </c>
      <c r="G93" s="62">
        <v>600</v>
      </c>
      <c r="H93" s="62">
        <v>2686.24</v>
      </c>
      <c r="I93" s="75">
        <v>693</v>
      </c>
      <c r="J93" s="75">
        <v>3229.09</v>
      </c>
      <c r="K93" s="75">
        <v>600</v>
      </c>
      <c r="L93" s="75">
        <v>4523.75</v>
      </c>
      <c r="M93" s="30">
        <v>693</v>
      </c>
      <c r="N93" s="30">
        <v>561.75</v>
      </c>
      <c r="O93" s="30">
        <v>600</v>
      </c>
      <c r="P93" s="30">
        <v>4909.37</v>
      </c>
      <c r="Q93" s="71">
        <v>693</v>
      </c>
      <c r="R93" s="71">
        <v>2192.94</v>
      </c>
      <c r="S93" s="71">
        <v>600</v>
      </c>
      <c r="T93" s="71">
        <v>7364</v>
      </c>
      <c r="U93" s="119">
        <v>693</v>
      </c>
      <c r="V93" s="119">
        <v>3488.89</v>
      </c>
      <c r="W93" s="119">
        <v>600</v>
      </c>
      <c r="X93" s="119">
        <v>6257.35</v>
      </c>
      <c r="Y93" s="117"/>
      <c r="Z93" s="117"/>
      <c r="AA93" s="117"/>
      <c r="AB93" s="117"/>
      <c r="AC93" s="40"/>
      <c r="AD93" s="40"/>
      <c r="AE93" s="40"/>
      <c r="AF93" s="40"/>
      <c r="AG93" s="40"/>
      <c r="AH93" s="40"/>
      <c r="AI93" s="40"/>
      <c r="AJ93" s="40"/>
    </row>
    <row r="94" spans="1:36" ht="15" x14ac:dyDescent="0.25">
      <c r="A94" s="66">
        <v>694</v>
      </c>
      <c r="B94" s="66">
        <v>410.37799999999999</v>
      </c>
      <c r="C94" s="66">
        <v>601</v>
      </c>
      <c r="D94" s="66">
        <v>2150.2199999999998</v>
      </c>
      <c r="E94" s="62">
        <v>694</v>
      </c>
      <c r="F94" s="62">
        <v>552.74800000000005</v>
      </c>
      <c r="G94" s="62">
        <v>601</v>
      </c>
      <c r="H94" s="62">
        <v>2951.97</v>
      </c>
      <c r="I94" s="75">
        <v>694</v>
      </c>
      <c r="J94" s="75">
        <v>3111.23</v>
      </c>
      <c r="K94" s="75">
        <v>601</v>
      </c>
      <c r="L94" s="75">
        <v>4713.54</v>
      </c>
      <c r="M94" s="30">
        <v>694</v>
      </c>
      <c r="N94" s="30">
        <v>566.08500000000004</v>
      </c>
      <c r="O94" s="30">
        <v>601</v>
      </c>
      <c r="P94" s="30">
        <v>4942.8</v>
      </c>
      <c r="Q94" s="71">
        <v>694</v>
      </c>
      <c r="R94" s="71">
        <v>2169.58</v>
      </c>
      <c r="S94" s="71">
        <v>601</v>
      </c>
      <c r="T94" s="71">
        <v>7438.29</v>
      </c>
      <c r="U94" s="119">
        <v>694</v>
      </c>
      <c r="V94" s="119">
        <v>3391.04</v>
      </c>
      <c r="W94" s="119">
        <v>601</v>
      </c>
      <c r="X94" s="119">
        <v>6317.55</v>
      </c>
      <c r="Y94" s="117"/>
      <c r="Z94" s="117"/>
      <c r="AA94" s="117"/>
      <c r="AB94" s="117"/>
      <c r="AC94" s="40"/>
      <c r="AD94" s="40"/>
      <c r="AE94" s="40"/>
      <c r="AF94" s="40"/>
      <c r="AG94" s="40"/>
      <c r="AH94" s="40"/>
      <c r="AI94" s="40"/>
      <c r="AJ94" s="40"/>
    </row>
    <row r="95" spans="1:36" ht="15" x14ac:dyDescent="0.25">
      <c r="A95" s="66">
        <v>695</v>
      </c>
      <c r="B95" s="66">
        <v>423.048</v>
      </c>
      <c r="C95" s="66">
        <v>602</v>
      </c>
      <c r="D95" s="66">
        <v>2244.33</v>
      </c>
      <c r="E95" s="62">
        <v>695</v>
      </c>
      <c r="F95" s="62">
        <v>536.07600000000002</v>
      </c>
      <c r="G95" s="62">
        <v>602</v>
      </c>
      <c r="H95" s="62">
        <v>2998.05</v>
      </c>
      <c r="I95" s="75">
        <v>695</v>
      </c>
      <c r="J95" s="75">
        <v>2996.04</v>
      </c>
      <c r="K95" s="75">
        <v>602</v>
      </c>
      <c r="L95" s="75">
        <v>4969.87</v>
      </c>
      <c r="M95" s="30">
        <v>695</v>
      </c>
      <c r="N95" s="30">
        <v>554.41499999999996</v>
      </c>
      <c r="O95" s="30">
        <v>602</v>
      </c>
      <c r="P95" s="30">
        <v>5097.87</v>
      </c>
      <c r="Q95" s="71">
        <v>695</v>
      </c>
      <c r="R95" s="71">
        <v>2089.16</v>
      </c>
      <c r="S95" s="71">
        <v>602</v>
      </c>
      <c r="T95" s="71">
        <v>7585.2</v>
      </c>
      <c r="U95" s="119">
        <v>695</v>
      </c>
      <c r="V95" s="119">
        <v>3242.12</v>
      </c>
      <c r="W95" s="119">
        <v>602</v>
      </c>
      <c r="X95" s="119">
        <v>6539.3</v>
      </c>
      <c r="Y95" s="117"/>
      <c r="Z95" s="117"/>
      <c r="AA95" s="117"/>
      <c r="AB95" s="117"/>
      <c r="AC95" s="40"/>
      <c r="AD95" s="40"/>
      <c r="AE95" s="40"/>
      <c r="AF95" s="40"/>
      <c r="AG95" s="40"/>
      <c r="AH95" s="40"/>
      <c r="AI95" s="40"/>
      <c r="AJ95" s="40"/>
    </row>
    <row r="96" spans="1:36" ht="15" x14ac:dyDescent="0.25">
      <c r="A96" s="66">
        <v>696</v>
      </c>
      <c r="B96" s="66">
        <v>400.04199999999997</v>
      </c>
      <c r="C96" s="66">
        <v>603</v>
      </c>
      <c r="D96" s="66">
        <v>2370.4899999999998</v>
      </c>
      <c r="E96" s="62">
        <v>696</v>
      </c>
      <c r="F96" s="62">
        <v>494.065</v>
      </c>
      <c r="G96" s="62">
        <v>603</v>
      </c>
      <c r="H96" s="62">
        <v>3148.29</v>
      </c>
      <c r="I96" s="75">
        <v>696</v>
      </c>
      <c r="J96" s="75">
        <v>2948.64</v>
      </c>
      <c r="K96" s="75">
        <v>603</v>
      </c>
      <c r="L96" s="75">
        <v>5121.9399999999996</v>
      </c>
      <c r="M96" s="30">
        <v>696</v>
      </c>
      <c r="N96" s="30">
        <v>567.08500000000004</v>
      </c>
      <c r="O96" s="30">
        <v>603</v>
      </c>
      <c r="P96" s="30">
        <v>5050.41</v>
      </c>
      <c r="Q96" s="71">
        <v>696</v>
      </c>
      <c r="R96" s="71">
        <v>2063.46</v>
      </c>
      <c r="S96" s="71">
        <v>603</v>
      </c>
      <c r="T96" s="71">
        <v>7934.63</v>
      </c>
      <c r="U96" s="119">
        <v>696</v>
      </c>
      <c r="V96" s="119">
        <v>3110.23</v>
      </c>
      <c r="W96" s="119">
        <v>603</v>
      </c>
      <c r="X96" s="119">
        <v>6539.3</v>
      </c>
      <c r="Y96" s="117"/>
      <c r="Z96" s="117"/>
      <c r="AA96" s="117"/>
      <c r="AB96" s="117"/>
      <c r="AC96" s="40"/>
      <c r="AD96" s="40"/>
      <c r="AE96" s="40"/>
      <c r="AF96" s="40"/>
      <c r="AG96" s="40"/>
      <c r="AH96" s="40"/>
      <c r="AI96" s="40"/>
      <c r="AJ96" s="40"/>
    </row>
    <row r="97" spans="1:36" ht="15" x14ac:dyDescent="0.25">
      <c r="A97" s="66">
        <v>697</v>
      </c>
      <c r="B97" s="66">
        <v>369.36900000000003</v>
      </c>
      <c r="C97" s="66">
        <v>604</v>
      </c>
      <c r="D97" s="66">
        <v>2538.71</v>
      </c>
      <c r="E97" s="62">
        <v>697</v>
      </c>
      <c r="F97" s="62">
        <v>528.40700000000004</v>
      </c>
      <c r="G97" s="62">
        <v>604</v>
      </c>
      <c r="H97" s="62">
        <v>3233.77</v>
      </c>
      <c r="I97" s="75">
        <v>697</v>
      </c>
      <c r="J97" s="75">
        <v>2828.45</v>
      </c>
      <c r="K97" s="75">
        <v>604</v>
      </c>
      <c r="L97" s="75">
        <v>5195.47</v>
      </c>
      <c r="M97" s="30">
        <v>697</v>
      </c>
      <c r="N97" s="30">
        <v>581.09</v>
      </c>
      <c r="O97" s="30">
        <v>604</v>
      </c>
      <c r="P97" s="30">
        <v>5068.13</v>
      </c>
      <c r="Q97" s="71">
        <v>697</v>
      </c>
      <c r="R97" s="71">
        <v>1944</v>
      </c>
      <c r="S97" s="71">
        <v>604</v>
      </c>
      <c r="T97" s="71">
        <v>7877.39</v>
      </c>
      <c r="U97" s="119">
        <v>697</v>
      </c>
      <c r="V97" s="119">
        <v>3039.11</v>
      </c>
      <c r="W97" s="119">
        <v>604</v>
      </c>
      <c r="X97" s="119">
        <v>6670.1</v>
      </c>
      <c r="Y97" s="117"/>
      <c r="Z97" s="117"/>
      <c r="AA97" s="117"/>
      <c r="AB97" s="117"/>
      <c r="AC97" s="40"/>
      <c r="AD97" s="40"/>
      <c r="AE97" s="40"/>
      <c r="AF97" s="40"/>
      <c r="AG97" s="40"/>
      <c r="AH97" s="40"/>
      <c r="AI97" s="40"/>
      <c r="AJ97" s="40"/>
    </row>
    <row r="98" spans="1:36" ht="15" x14ac:dyDescent="0.25">
      <c r="A98" s="66">
        <v>698</v>
      </c>
      <c r="B98" s="66">
        <v>412.71199999999999</v>
      </c>
      <c r="C98" s="66">
        <v>605</v>
      </c>
      <c r="D98" s="66">
        <v>2524.69</v>
      </c>
      <c r="E98" s="62">
        <v>698</v>
      </c>
      <c r="F98" s="62">
        <v>514.404</v>
      </c>
      <c r="G98" s="62">
        <v>605</v>
      </c>
      <c r="H98" s="62">
        <v>3276.84</v>
      </c>
      <c r="I98" s="75">
        <v>698</v>
      </c>
      <c r="J98" s="75">
        <v>2641.51</v>
      </c>
      <c r="K98" s="75">
        <v>605</v>
      </c>
      <c r="L98" s="75">
        <v>5295.42</v>
      </c>
      <c r="M98" s="30">
        <v>698</v>
      </c>
      <c r="N98" s="30">
        <v>564.41800000000001</v>
      </c>
      <c r="O98" s="30">
        <v>605</v>
      </c>
      <c r="P98" s="30">
        <v>5122.6099999999997</v>
      </c>
      <c r="Q98" s="71">
        <v>698</v>
      </c>
      <c r="R98" s="71">
        <v>1918.98</v>
      </c>
      <c r="S98" s="71">
        <v>605</v>
      </c>
      <c r="T98" s="71">
        <v>7987.52</v>
      </c>
      <c r="U98" s="119">
        <v>698</v>
      </c>
      <c r="V98" s="119">
        <v>2937.62</v>
      </c>
      <c r="W98" s="119">
        <v>605</v>
      </c>
      <c r="X98" s="119">
        <v>6781.49</v>
      </c>
      <c r="Y98" s="117"/>
      <c r="Z98" s="117"/>
      <c r="AA98" s="117"/>
      <c r="AB98" s="117"/>
      <c r="AC98" s="40"/>
      <c r="AD98" s="40"/>
      <c r="AE98" s="40"/>
      <c r="AF98" s="40"/>
      <c r="AG98" s="40"/>
      <c r="AH98" s="40"/>
      <c r="AI98" s="40"/>
      <c r="AJ98" s="40"/>
    </row>
    <row r="99" spans="1:36" ht="15" x14ac:dyDescent="0.25">
      <c r="A99" s="66">
        <v>699</v>
      </c>
      <c r="B99" s="66">
        <v>393.37400000000002</v>
      </c>
      <c r="C99" s="66">
        <v>606</v>
      </c>
      <c r="D99" s="66">
        <v>2629.83</v>
      </c>
      <c r="E99" s="62">
        <v>699</v>
      </c>
      <c r="F99" s="62">
        <v>490.73099999999999</v>
      </c>
      <c r="G99" s="62">
        <v>606</v>
      </c>
      <c r="H99" s="62">
        <v>3376.35</v>
      </c>
      <c r="I99" s="75">
        <v>699</v>
      </c>
      <c r="J99" s="75">
        <v>2689.92</v>
      </c>
      <c r="K99" s="75">
        <v>606</v>
      </c>
      <c r="L99" s="75">
        <v>5253.3</v>
      </c>
      <c r="M99" s="30">
        <v>699</v>
      </c>
      <c r="N99" s="30">
        <v>525.40599999999995</v>
      </c>
      <c r="O99" s="30">
        <v>606</v>
      </c>
      <c r="P99" s="30">
        <v>5126.28</v>
      </c>
      <c r="Q99" s="71">
        <v>699</v>
      </c>
      <c r="R99" s="71">
        <v>1807.2</v>
      </c>
      <c r="S99" s="71">
        <v>606</v>
      </c>
      <c r="T99" s="71">
        <v>7943.34</v>
      </c>
      <c r="U99" s="119">
        <v>699</v>
      </c>
      <c r="V99" s="119">
        <v>2801.74</v>
      </c>
      <c r="W99" s="119">
        <v>606</v>
      </c>
      <c r="X99" s="119">
        <v>6839.03</v>
      </c>
      <c r="Y99" s="117"/>
      <c r="Z99" s="117"/>
      <c r="AA99" s="117"/>
      <c r="AB99" s="117"/>
      <c r="AC99" s="40"/>
      <c r="AD99" s="40"/>
      <c r="AE99" s="40"/>
      <c r="AF99" s="40"/>
      <c r="AG99" s="40"/>
      <c r="AH99" s="40"/>
      <c r="AI99" s="40"/>
      <c r="AJ99" s="40"/>
    </row>
    <row r="100" spans="1:36" ht="15" x14ac:dyDescent="0.25">
      <c r="A100" s="66">
        <v>700</v>
      </c>
      <c r="B100" s="66">
        <v>396.375</v>
      </c>
      <c r="C100" s="66">
        <v>607</v>
      </c>
      <c r="D100" s="66">
        <v>2615.14</v>
      </c>
      <c r="E100" s="62">
        <v>700</v>
      </c>
      <c r="F100" s="62">
        <v>485.06200000000001</v>
      </c>
      <c r="G100" s="62">
        <v>607</v>
      </c>
      <c r="H100" s="62">
        <v>3279.18</v>
      </c>
      <c r="I100" s="75">
        <v>700</v>
      </c>
      <c r="J100" s="75">
        <v>2563.41</v>
      </c>
      <c r="K100" s="75">
        <v>607</v>
      </c>
      <c r="L100" s="75">
        <v>5334.19</v>
      </c>
      <c r="M100" s="30">
        <v>700</v>
      </c>
      <c r="N100" s="30">
        <v>556.08199999999999</v>
      </c>
      <c r="O100" s="30">
        <v>607</v>
      </c>
      <c r="P100" s="30">
        <v>5003.29</v>
      </c>
      <c r="Q100" s="71">
        <v>700</v>
      </c>
      <c r="R100" s="71">
        <v>1752.15</v>
      </c>
      <c r="S100" s="71">
        <v>607</v>
      </c>
      <c r="T100" s="71">
        <v>7870.03</v>
      </c>
      <c r="U100" s="119">
        <v>700</v>
      </c>
      <c r="V100" s="119">
        <v>2732.98</v>
      </c>
      <c r="W100" s="119">
        <v>607</v>
      </c>
      <c r="X100" s="119">
        <v>6778.81</v>
      </c>
      <c r="Y100" s="117"/>
      <c r="Z100" s="117"/>
      <c r="AA100" s="117"/>
      <c r="AB100" s="117"/>
      <c r="AC100" s="40"/>
      <c r="AD100" s="40"/>
      <c r="AE100" s="40"/>
      <c r="AF100" s="40"/>
      <c r="AG100" s="40"/>
      <c r="AH100" s="40"/>
      <c r="AI100" s="40"/>
      <c r="AJ100" s="40"/>
    </row>
    <row r="101" spans="1:36" ht="15" x14ac:dyDescent="0.25">
      <c r="A101" s="66"/>
      <c r="B101" s="66"/>
      <c r="C101" s="66">
        <v>608</v>
      </c>
      <c r="D101" s="66">
        <v>2693.25</v>
      </c>
      <c r="E101" s="62"/>
      <c r="F101" s="62"/>
      <c r="G101" s="62">
        <v>608</v>
      </c>
      <c r="H101" s="62">
        <v>3280.18</v>
      </c>
      <c r="I101" s="75"/>
      <c r="J101" s="75"/>
      <c r="K101" s="75">
        <v>608</v>
      </c>
      <c r="L101" s="75">
        <v>5264</v>
      </c>
      <c r="M101" s="30"/>
      <c r="N101" s="30"/>
      <c r="O101" s="30">
        <v>608</v>
      </c>
      <c r="P101" s="30">
        <v>4930.76</v>
      </c>
      <c r="Q101" s="71"/>
      <c r="R101" s="71"/>
      <c r="S101" s="71">
        <v>608</v>
      </c>
      <c r="T101" s="71">
        <v>7789.7</v>
      </c>
      <c r="W101" s="119">
        <v>608</v>
      </c>
      <c r="X101" s="119">
        <v>6659.05</v>
      </c>
      <c r="Y101" s="117"/>
      <c r="Z101" s="117"/>
      <c r="AA101" s="117"/>
      <c r="AB101" s="117"/>
      <c r="AC101" s="40"/>
      <c r="AD101" s="40"/>
      <c r="AE101" s="40"/>
      <c r="AF101" s="40"/>
      <c r="AG101" s="40"/>
      <c r="AH101" s="40"/>
      <c r="AI101" s="40"/>
      <c r="AJ101" s="40"/>
    </row>
    <row r="102" spans="1:36" ht="15" x14ac:dyDescent="0.25">
      <c r="A102" s="66"/>
      <c r="B102" s="66"/>
      <c r="C102" s="66">
        <v>609</v>
      </c>
      <c r="D102" s="66">
        <v>2560.0700000000002</v>
      </c>
      <c r="E102" s="62"/>
      <c r="F102" s="62"/>
      <c r="G102" s="62">
        <v>609</v>
      </c>
      <c r="H102" s="62">
        <v>3190.03</v>
      </c>
      <c r="I102" s="75"/>
      <c r="J102" s="75"/>
      <c r="K102" s="75">
        <v>609</v>
      </c>
      <c r="L102" s="75">
        <v>5286.06</v>
      </c>
      <c r="M102" s="30"/>
      <c r="N102" s="30"/>
      <c r="O102" s="30">
        <v>609</v>
      </c>
      <c r="P102" s="30">
        <v>4813.46</v>
      </c>
      <c r="Q102" s="71"/>
      <c r="R102" s="71"/>
      <c r="S102" s="71">
        <v>609</v>
      </c>
      <c r="T102" s="71">
        <v>7730.12</v>
      </c>
      <c r="W102" s="119">
        <v>609</v>
      </c>
      <c r="X102" s="119">
        <v>6496.49</v>
      </c>
      <c r="Y102" s="117"/>
      <c r="Z102" s="117"/>
      <c r="AA102" s="117"/>
      <c r="AB102" s="117"/>
      <c r="AC102" s="40"/>
      <c r="AD102" s="40"/>
      <c r="AE102" s="40"/>
      <c r="AF102" s="40"/>
      <c r="AG102" s="40"/>
      <c r="AH102" s="40"/>
      <c r="AI102" s="40"/>
      <c r="AJ102" s="40"/>
    </row>
    <row r="103" spans="1:36" ht="15" x14ac:dyDescent="0.25">
      <c r="A103" s="66"/>
      <c r="B103" s="66"/>
      <c r="C103" s="66">
        <v>610</v>
      </c>
      <c r="D103" s="66">
        <v>2476.62</v>
      </c>
      <c r="E103" s="62"/>
      <c r="F103" s="62"/>
      <c r="G103" s="62">
        <v>610</v>
      </c>
      <c r="H103" s="62">
        <v>3127.59</v>
      </c>
      <c r="I103" s="75"/>
      <c r="J103" s="75"/>
      <c r="K103" s="75">
        <v>610</v>
      </c>
      <c r="L103" s="75">
        <v>5132.6400000000003</v>
      </c>
      <c r="M103" s="30"/>
      <c r="N103" s="30"/>
      <c r="O103" s="30">
        <v>610</v>
      </c>
      <c r="P103" s="30">
        <v>4636.0200000000004</v>
      </c>
      <c r="Q103" s="71"/>
      <c r="R103" s="71"/>
      <c r="S103" s="71">
        <v>610</v>
      </c>
      <c r="T103" s="71">
        <v>7591.9</v>
      </c>
      <c r="W103" s="119">
        <v>610</v>
      </c>
      <c r="X103" s="119">
        <v>6315.88</v>
      </c>
      <c r="Y103" s="117"/>
      <c r="Z103" s="117"/>
      <c r="AA103" s="117"/>
      <c r="AB103" s="117"/>
      <c r="AC103" s="40"/>
      <c r="AD103" s="40"/>
      <c r="AE103" s="40"/>
      <c r="AF103" s="40"/>
      <c r="AG103" s="40"/>
      <c r="AH103" s="40"/>
      <c r="AI103" s="40"/>
      <c r="AJ103" s="40"/>
    </row>
    <row r="104" spans="1:36" ht="15" x14ac:dyDescent="0.25">
      <c r="A104" s="66"/>
      <c r="B104" s="66"/>
      <c r="C104" s="66">
        <v>611</v>
      </c>
      <c r="D104" s="66">
        <v>2388.5100000000002</v>
      </c>
      <c r="E104" s="62"/>
      <c r="F104" s="62"/>
      <c r="G104" s="62">
        <v>611</v>
      </c>
      <c r="H104" s="62">
        <v>2986.7</v>
      </c>
      <c r="I104" s="75"/>
      <c r="J104" s="75"/>
      <c r="K104" s="75">
        <v>611</v>
      </c>
      <c r="L104" s="75">
        <v>5098.21</v>
      </c>
      <c r="M104" s="30"/>
      <c r="N104" s="30"/>
      <c r="O104" s="30">
        <v>611</v>
      </c>
      <c r="P104" s="30">
        <v>4461.6000000000004</v>
      </c>
      <c r="Q104" s="71"/>
      <c r="R104" s="71"/>
      <c r="S104" s="71">
        <v>611</v>
      </c>
      <c r="T104" s="71">
        <v>7322.17</v>
      </c>
      <c r="W104" s="119">
        <v>611</v>
      </c>
      <c r="X104" s="119">
        <v>6150</v>
      </c>
      <c r="Y104" s="117"/>
      <c r="Z104" s="117"/>
      <c r="AA104" s="117"/>
      <c r="AB104" s="117"/>
      <c r="AC104" s="40"/>
      <c r="AD104" s="40"/>
      <c r="AE104" s="40"/>
      <c r="AF104" s="40"/>
      <c r="AG104" s="40"/>
      <c r="AH104" s="40"/>
      <c r="AI104" s="40"/>
      <c r="AJ104" s="40"/>
    </row>
    <row r="105" spans="1:36" ht="15" x14ac:dyDescent="0.25">
      <c r="A105" s="66"/>
      <c r="B105" s="66"/>
      <c r="C105" s="66">
        <v>612</v>
      </c>
      <c r="D105" s="66">
        <v>2186.27</v>
      </c>
      <c r="E105" s="62"/>
      <c r="F105" s="62"/>
      <c r="G105" s="62">
        <v>612</v>
      </c>
      <c r="H105" s="62">
        <v>2881.2</v>
      </c>
      <c r="I105" s="75"/>
      <c r="J105" s="75"/>
      <c r="K105" s="75">
        <v>612</v>
      </c>
      <c r="L105" s="75">
        <v>4769.68</v>
      </c>
      <c r="M105" s="30"/>
      <c r="N105" s="30"/>
      <c r="O105" s="30">
        <v>612</v>
      </c>
      <c r="P105" s="30">
        <v>4211.03</v>
      </c>
      <c r="Q105" s="71"/>
      <c r="R105" s="71"/>
      <c r="S105" s="71">
        <v>612</v>
      </c>
      <c r="T105" s="71">
        <v>7258.26</v>
      </c>
      <c r="W105" s="119">
        <v>612</v>
      </c>
      <c r="X105" s="119">
        <v>5971.43</v>
      </c>
      <c r="Y105" s="117"/>
      <c r="Z105" s="117"/>
      <c r="AA105" s="117"/>
      <c r="AB105" s="117"/>
      <c r="AC105" s="40"/>
      <c r="AD105" s="40"/>
      <c r="AE105" s="40"/>
      <c r="AF105" s="40"/>
      <c r="AG105" s="40"/>
      <c r="AH105" s="40"/>
      <c r="AI105" s="40"/>
      <c r="AJ105" s="40"/>
    </row>
    <row r="106" spans="1:36" ht="15" x14ac:dyDescent="0.25">
      <c r="A106" s="66"/>
      <c r="B106" s="66"/>
      <c r="C106" s="66">
        <v>613</v>
      </c>
      <c r="D106" s="66">
        <v>2041.44</v>
      </c>
      <c r="E106" s="62"/>
      <c r="F106" s="62"/>
      <c r="G106" s="62">
        <v>613</v>
      </c>
      <c r="H106" s="62">
        <v>2643.85</v>
      </c>
      <c r="I106" s="75"/>
      <c r="J106" s="75"/>
      <c r="K106" s="75">
        <v>613</v>
      </c>
      <c r="L106" s="75">
        <v>4647.05</v>
      </c>
      <c r="M106" s="30"/>
      <c r="N106" s="30"/>
      <c r="O106" s="30">
        <v>613</v>
      </c>
      <c r="P106" s="30">
        <v>3969.51</v>
      </c>
      <c r="Q106" s="71"/>
      <c r="R106" s="71"/>
      <c r="S106" s="71">
        <v>613</v>
      </c>
      <c r="T106" s="71">
        <v>6974.19</v>
      </c>
      <c r="W106" s="119">
        <v>613</v>
      </c>
      <c r="X106" s="119">
        <v>5706.28</v>
      </c>
      <c r="Y106" s="117"/>
      <c r="Z106" s="117"/>
      <c r="AA106" s="117"/>
      <c r="AB106" s="117"/>
      <c r="AC106" s="40"/>
      <c r="AD106" s="40"/>
      <c r="AE106" s="40"/>
      <c r="AF106" s="40"/>
      <c r="AG106" s="40"/>
      <c r="AH106" s="40"/>
      <c r="AI106" s="40"/>
      <c r="AJ106" s="40"/>
    </row>
    <row r="107" spans="1:36" ht="15" x14ac:dyDescent="0.25">
      <c r="A107" s="66"/>
      <c r="B107" s="66"/>
      <c r="C107" s="66">
        <v>614</v>
      </c>
      <c r="D107" s="66">
        <v>1815.54</v>
      </c>
      <c r="E107" s="62"/>
      <c r="F107" s="62"/>
      <c r="G107" s="62">
        <v>614</v>
      </c>
      <c r="H107" s="62">
        <v>2403.1999999999998</v>
      </c>
      <c r="I107" s="75"/>
      <c r="J107" s="75"/>
      <c r="K107" s="75">
        <v>614</v>
      </c>
      <c r="L107" s="75">
        <v>4356.0200000000004</v>
      </c>
      <c r="M107" s="30"/>
      <c r="N107" s="30"/>
      <c r="O107" s="30">
        <v>614</v>
      </c>
      <c r="P107" s="30">
        <v>3695.28</v>
      </c>
      <c r="Q107" s="71"/>
      <c r="R107" s="71"/>
      <c r="S107" s="71">
        <v>614</v>
      </c>
      <c r="T107" s="71">
        <v>6683.47</v>
      </c>
      <c r="W107" s="119">
        <v>614</v>
      </c>
      <c r="X107" s="119">
        <v>5498.33</v>
      </c>
      <c r="Y107" s="117"/>
      <c r="Z107" s="117"/>
      <c r="AA107" s="117"/>
      <c r="AB107" s="117"/>
      <c r="AC107" s="40"/>
      <c r="AD107" s="40"/>
      <c r="AE107" s="40"/>
      <c r="AF107" s="40"/>
      <c r="AG107" s="40"/>
      <c r="AH107" s="40"/>
      <c r="AI107" s="40"/>
      <c r="AJ107" s="40"/>
    </row>
    <row r="108" spans="1:36" ht="15" x14ac:dyDescent="0.25">
      <c r="A108" s="66"/>
      <c r="B108" s="66"/>
      <c r="C108" s="66">
        <v>615</v>
      </c>
      <c r="D108" s="66">
        <v>1555.97</v>
      </c>
      <c r="E108" s="62"/>
      <c r="F108" s="62"/>
      <c r="G108" s="62">
        <v>615</v>
      </c>
      <c r="H108" s="62">
        <v>2285.7199999999998</v>
      </c>
      <c r="I108" s="75"/>
      <c r="J108" s="75"/>
      <c r="K108" s="75">
        <v>615</v>
      </c>
      <c r="L108" s="75">
        <v>4134.8599999999997</v>
      </c>
      <c r="M108" s="30"/>
      <c r="N108" s="30"/>
      <c r="O108" s="30">
        <v>615</v>
      </c>
      <c r="P108" s="30">
        <v>3472.52</v>
      </c>
      <c r="Q108" s="71"/>
      <c r="R108" s="71"/>
      <c r="S108" s="71">
        <v>615</v>
      </c>
      <c r="T108" s="71">
        <v>6368.72</v>
      </c>
      <c r="W108" s="119">
        <v>615</v>
      </c>
      <c r="X108" s="119">
        <v>5200.82</v>
      </c>
      <c r="Y108" s="117"/>
      <c r="Z108" s="117"/>
      <c r="AA108" s="117"/>
      <c r="AB108" s="117"/>
      <c r="AC108" s="40"/>
      <c r="AD108" s="40"/>
      <c r="AE108" s="40"/>
      <c r="AF108" s="40"/>
      <c r="AG108" s="40"/>
      <c r="AH108" s="40"/>
      <c r="AI108" s="40"/>
      <c r="AJ108" s="40"/>
    </row>
    <row r="109" spans="1:36" ht="15" x14ac:dyDescent="0.25">
      <c r="A109" s="66"/>
      <c r="B109" s="66"/>
      <c r="C109" s="66">
        <v>616</v>
      </c>
      <c r="D109" s="66">
        <v>1403.52</v>
      </c>
      <c r="E109" s="62"/>
      <c r="F109" s="62"/>
      <c r="G109" s="62">
        <v>616</v>
      </c>
      <c r="H109" s="62">
        <v>2049.11</v>
      </c>
      <c r="I109" s="75"/>
      <c r="J109" s="75"/>
      <c r="K109" s="75">
        <v>616</v>
      </c>
      <c r="L109" s="75">
        <v>3916.39</v>
      </c>
      <c r="M109" s="30"/>
      <c r="N109" s="30"/>
      <c r="O109" s="30">
        <v>616</v>
      </c>
      <c r="P109" s="30">
        <v>3198.71</v>
      </c>
      <c r="Q109" s="71"/>
      <c r="R109" s="71"/>
      <c r="S109" s="71">
        <v>616</v>
      </c>
      <c r="T109" s="71">
        <v>6050.35</v>
      </c>
      <c r="W109" s="119">
        <v>616</v>
      </c>
      <c r="X109" s="119">
        <v>4930.76</v>
      </c>
      <c r="Y109" s="117"/>
      <c r="Z109" s="117"/>
      <c r="AA109" s="117"/>
      <c r="AB109" s="117"/>
      <c r="AC109" s="40"/>
      <c r="AD109" s="40"/>
      <c r="AE109" s="40"/>
      <c r="AF109" s="40"/>
      <c r="AG109" s="40"/>
      <c r="AH109" s="40"/>
      <c r="AI109" s="40"/>
      <c r="AJ109" s="40"/>
    </row>
    <row r="110" spans="1:36" ht="15" x14ac:dyDescent="0.25">
      <c r="A110" s="66"/>
      <c r="B110" s="66"/>
      <c r="C110" s="66">
        <v>617</v>
      </c>
      <c r="D110" s="66">
        <v>1229.73</v>
      </c>
      <c r="E110" s="62"/>
      <c r="F110" s="62"/>
      <c r="G110" s="62">
        <v>617</v>
      </c>
      <c r="H110" s="62">
        <v>1769.83</v>
      </c>
      <c r="I110" s="75"/>
      <c r="J110" s="75"/>
      <c r="K110" s="75">
        <v>617</v>
      </c>
      <c r="L110" s="75">
        <v>3564.7</v>
      </c>
      <c r="M110" s="30"/>
      <c r="N110" s="30"/>
      <c r="O110" s="30">
        <v>617</v>
      </c>
      <c r="P110" s="30">
        <v>2995.71</v>
      </c>
      <c r="Q110" s="71"/>
      <c r="R110" s="71"/>
      <c r="S110" s="71">
        <v>617</v>
      </c>
      <c r="T110" s="71">
        <v>5686.89</v>
      </c>
      <c r="W110" s="119">
        <v>617</v>
      </c>
      <c r="X110" s="119">
        <v>4612.96</v>
      </c>
      <c r="Y110" s="117"/>
      <c r="Z110" s="117"/>
      <c r="AA110" s="117"/>
      <c r="AB110" s="117"/>
      <c r="AC110" s="40"/>
      <c r="AD110" s="40"/>
      <c r="AE110" s="40"/>
      <c r="AF110" s="40"/>
      <c r="AG110" s="40"/>
      <c r="AH110" s="40"/>
      <c r="AI110" s="40"/>
      <c r="AJ110" s="40"/>
    </row>
    <row r="111" spans="1:36" ht="15" x14ac:dyDescent="0.25">
      <c r="A111" s="66"/>
      <c r="B111" s="66"/>
      <c r="C111" s="66">
        <v>618</v>
      </c>
      <c r="D111" s="66">
        <v>1049.96</v>
      </c>
      <c r="E111" s="69"/>
      <c r="F111" s="69"/>
      <c r="G111" s="62">
        <v>618</v>
      </c>
      <c r="H111" s="62">
        <v>1639.71</v>
      </c>
      <c r="I111" s="75"/>
      <c r="J111" s="75"/>
      <c r="K111" s="75">
        <v>618</v>
      </c>
      <c r="L111" s="75">
        <v>3473.53</v>
      </c>
      <c r="M111" s="30"/>
      <c r="N111" s="30"/>
      <c r="O111" s="30">
        <v>618</v>
      </c>
      <c r="P111" s="30">
        <v>2772.03</v>
      </c>
      <c r="Q111" s="71"/>
      <c r="R111" s="71"/>
      <c r="S111" s="71">
        <v>618</v>
      </c>
      <c r="T111" s="71">
        <v>5477.94</v>
      </c>
      <c r="W111" s="119">
        <v>618</v>
      </c>
      <c r="X111" s="119">
        <v>4446.2299999999996</v>
      </c>
      <c r="Y111" s="117"/>
      <c r="Z111" s="117"/>
      <c r="AA111" s="117"/>
      <c r="AB111" s="117"/>
      <c r="AC111" s="40"/>
      <c r="AD111" s="40"/>
      <c r="AE111" s="40"/>
      <c r="AF111" s="40"/>
      <c r="AG111" s="40"/>
      <c r="AH111" s="40"/>
      <c r="AI111" s="40"/>
      <c r="AJ111" s="40"/>
    </row>
    <row r="112" spans="1:36" ht="15" x14ac:dyDescent="0.25">
      <c r="A112" s="66"/>
      <c r="B112" s="66"/>
      <c r="C112" s="66">
        <v>619</v>
      </c>
      <c r="D112" s="66">
        <v>945.23699999999997</v>
      </c>
      <c r="E112" s="69"/>
      <c r="F112" s="69"/>
      <c r="G112" s="62">
        <v>619</v>
      </c>
      <c r="H112" s="62">
        <v>1458.23</v>
      </c>
      <c r="I112" s="75"/>
      <c r="J112" s="75"/>
      <c r="K112" s="75">
        <v>619</v>
      </c>
      <c r="L112" s="75">
        <v>3232.43</v>
      </c>
      <c r="M112" s="30"/>
      <c r="N112" s="30"/>
      <c r="O112" s="30">
        <v>619</v>
      </c>
      <c r="P112" s="30">
        <v>2496.9899999999998</v>
      </c>
      <c r="Q112" s="71"/>
      <c r="R112" s="71"/>
      <c r="S112" s="71">
        <v>619</v>
      </c>
      <c r="T112" s="71">
        <v>5133.6400000000003</v>
      </c>
      <c r="W112" s="119">
        <v>619</v>
      </c>
      <c r="X112" s="119">
        <v>4181.96</v>
      </c>
      <c r="Y112" s="117"/>
      <c r="Z112" s="117"/>
      <c r="AA112" s="117"/>
      <c r="AB112" s="117"/>
      <c r="AC112" s="40"/>
      <c r="AD112" s="40"/>
      <c r="AE112" s="40"/>
      <c r="AF112" s="40"/>
      <c r="AG112" s="40"/>
      <c r="AH112" s="40"/>
      <c r="AI112" s="40"/>
      <c r="AJ112" s="40"/>
    </row>
    <row r="113" spans="1:36" ht="15" x14ac:dyDescent="0.25">
      <c r="A113" s="66"/>
      <c r="B113" s="66"/>
      <c r="C113" s="66">
        <v>620</v>
      </c>
      <c r="D113" s="66">
        <v>822.51300000000003</v>
      </c>
      <c r="E113" s="69"/>
      <c r="F113" s="69"/>
      <c r="G113" s="62">
        <v>620</v>
      </c>
      <c r="H113" s="62">
        <v>1347.15</v>
      </c>
      <c r="I113" s="75"/>
      <c r="J113" s="75"/>
      <c r="K113" s="75">
        <v>620</v>
      </c>
      <c r="L113" s="75">
        <v>3059.48</v>
      </c>
      <c r="M113" s="30"/>
      <c r="N113" s="30"/>
      <c r="O113" s="30">
        <v>620</v>
      </c>
      <c r="P113" s="30">
        <v>2394.1799999999998</v>
      </c>
      <c r="Q113" s="71"/>
      <c r="R113" s="71"/>
      <c r="S113" s="71">
        <v>620</v>
      </c>
      <c r="T113" s="71">
        <v>4976.88</v>
      </c>
      <c r="W113" s="119">
        <v>620</v>
      </c>
      <c r="X113" s="119">
        <v>3975.52</v>
      </c>
      <c r="Y113" s="117"/>
      <c r="Z113" s="117"/>
      <c r="AA113" s="117"/>
      <c r="AB113" s="117"/>
      <c r="AC113" s="40"/>
      <c r="AD113" s="40"/>
      <c r="AE113" s="40"/>
      <c r="AF113" s="40"/>
      <c r="AG113" s="40"/>
      <c r="AH113" s="40"/>
      <c r="AI113" s="40"/>
      <c r="AJ113" s="40"/>
    </row>
    <row r="114" spans="1:36" ht="15" x14ac:dyDescent="0.25">
      <c r="A114" s="66"/>
      <c r="B114" s="66"/>
      <c r="C114" s="66">
        <v>621</v>
      </c>
      <c r="D114" s="66">
        <v>723.47299999999996</v>
      </c>
      <c r="E114" s="69"/>
      <c r="F114" s="69"/>
      <c r="G114" s="62">
        <v>621</v>
      </c>
      <c r="H114" s="62">
        <v>1280.0999999999999</v>
      </c>
      <c r="I114" s="75"/>
      <c r="J114" s="75"/>
      <c r="K114" s="75">
        <v>621</v>
      </c>
      <c r="L114" s="75">
        <v>2923.93</v>
      </c>
      <c r="M114" s="30"/>
      <c r="N114" s="30"/>
      <c r="O114" s="30">
        <v>621</v>
      </c>
      <c r="P114" s="30">
        <v>2262.36</v>
      </c>
      <c r="Q114" s="71"/>
      <c r="R114" s="71"/>
      <c r="S114" s="71">
        <v>621</v>
      </c>
      <c r="T114" s="71">
        <v>4658.07</v>
      </c>
      <c r="W114" s="119">
        <v>621</v>
      </c>
      <c r="X114" s="119">
        <v>3827.88</v>
      </c>
      <c r="Y114" s="117"/>
      <c r="Z114" s="117"/>
      <c r="AA114" s="117"/>
      <c r="AB114" s="117"/>
      <c r="AC114" s="40"/>
      <c r="AD114" s="40"/>
      <c r="AE114" s="40"/>
      <c r="AF114" s="40"/>
      <c r="AG114" s="40"/>
      <c r="AH114" s="40"/>
      <c r="AI114" s="40"/>
      <c r="AJ114" s="40"/>
    </row>
    <row r="115" spans="1:36" ht="15" x14ac:dyDescent="0.25">
      <c r="A115" s="66"/>
      <c r="B115" s="66"/>
      <c r="C115" s="66">
        <v>622</v>
      </c>
      <c r="D115" s="66">
        <v>629.77200000000005</v>
      </c>
      <c r="E115" s="69"/>
      <c r="F115" s="69"/>
      <c r="G115" s="62">
        <v>622</v>
      </c>
      <c r="H115" s="62">
        <v>1150.68</v>
      </c>
      <c r="I115" s="75"/>
      <c r="J115" s="75"/>
      <c r="K115" s="75">
        <v>622</v>
      </c>
      <c r="L115" s="75">
        <v>2834.79</v>
      </c>
      <c r="M115" s="30"/>
      <c r="N115" s="30"/>
      <c r="O115" s="30">
        <v>622</v>
      </c>
      <c r="P115" s="30">
        <v>2137.21</v>
      </c>
      <c r="Q115" s="71"/>
      <c r="R115" s="71"/>
      <c r="S115" s="71">
        <v>622</v>
      </c>
      <c r="T115" s="71">
        <v>4625.66</v>
      </c>
      <c r="W115" s="119">
        <v>622</v>
      </c>
      <c r="X115" s="119">
        <v>3637.84</v>
      </c>
      <c r="Y115" s="117"/>
      <c r="Z115" s="117"/>
      <c r="AA115" s="117"/>
      <c r="AB115" s="117"/>
      <c r="AC115" s="40"/>
      <c r="AD115" s="40"/>
      <c r="AE115" s="40"/>
      <c r="AF115" s="40"/>
      <c r="AG115" s="40"/>
      <c r="AH115" s="40"/>
      <c r="AI115" s="40"/>
      <c r="AJ115" s="40"/>
    </row>
    <row r="116" spans="1:36" ht="15" x14ac:dyDescent="0.25">
      <c r="A116" s="66"/>
      <c r="B116" s="66"/>
      <c r="C116" s="66">
        <v>623</v>
      </c>
      <c r="D116" s="66">
        <v>608.43100000000004</v>
      </c>
      <c r="E116" s="69"/>
      <c r="F116" s="69"/>
      <c r="G116" s="62">
        <v>623</v>
      </c>
      <c r="H116" s="62">
        <v>1102.6600000000001</v>
      </c>
      <c r="I116" s="75"/>
      <c r="J116" s="75"/>
      <c r="K116" s="75">
        <v>623</v>
      </c>
      <c r="L116" s="75">
        <v>2683.24</v>
      </c>
      <c r="M116" s="30"/>
      <c r="N116" s="30"/>
      <c r="O116" s="30">
        <v>623</v>
      </c>
      <c r="P116" s="30">
        <v>2033.43</v>
      </c>
      <c r="Q116" s="71"/>
      <c r="R116" s="71"/>
      <c r="S116" s="71">
        <v>623</v>
      </c>
      <c r="T116" s="71">
        <v>4426.8500000000004</v>
      </c>
      <c r="W116" s="119">
        <v>623</v>
      </c>
      <c r="X116" s="119">
        <v>3458.16</v>
      </c>
      <c r="Y116" s="117"/>
      <c r="Z116" s="117"/>
      <c r="AA116" s="117"/>
      <c r="AB116" s="117"/>
      <c r="AC116" s="40"/>
      <c r="AD116" s="40"/>
      <c r="AE116" s="40"/>
      <c r="AF116" s="40"/>
      <c r="AG116" s="40"/>
      <c r="AH116" s="40"/>
      <c r="AI116" s="40"/>
      <c r="AJ116" s="40"/>
    </row>
    <row r="117" spans="1:36" ht="15" x14ac:dyDescent="0.25">
      <c r="A117" s="66"/>
      <c r="B117" s="66"/>
      <c r="C117" s="66">
        <v>624</v>
      </c>
      <c r="D117" s="66">
        <v>585.75800000000004</v>
      </c>
      <c r="E117" s="69"/>
      <c r="F117" s="69"/>
      <c r="G117" s="62">
        <v>624</v>
      </c>
      <c r="H117" s="62">
        <v>1043.29</v>
      </c>
      <c r="I117" s="75"/>
      <c r="J117" s="75"/>
      <c r="K117" s="75">
        <v>624</v>
      </c>
      <c r="L117" s="75">
        <v>2631.83</v>
      </c>
      <c r="M117" s="30"/>
      <c r="N117" s="30"/>
      <c r="O117" s="30">
        <v>624</v>
      </c>
      <c r="P117" s="30">
        <v>1980.71</v>
      </c>
      <c r="Q117" s="71"/>
      <c r="R117" s="71"/>
      <c r="S117" s="71">
        <v>624</v>
      </c>
      <c r="T117" s="71">
        <v>4243.7700000000004</v>
      </c>
      <c r="W117" s="119">
        <v>624</v>
      </c>
      <c r="X117" s="119">
        <v>3384.7</v>
      </c>
      <c r="Y117" s="117"/>
      <c r="Z117" s="117"/>
      <c r="AA117" s="117"/>
      <c r="AB117" s="117"/>
      <c r="AC117" s="40"/>
      <c r="AD117" s="40"/>
      <c r="AE117" s="40"/>
      <c r="AF117" s="40"/>
      <c r="AG117" s="40"/>
      <c r="AH117" s="40"/>
      <c r="AI117" s="40"/>
      <c r="AJ117" s="40"/>
    </row>
    <row r="118" spans="1:36" ht="15" x14ac:dyDescent="0.25">
      <c r="A118" s="66"/>
      <c r="B118" s="66"/>
      <c r="C118" s="66">
        <v>625</v>
      </c>
      <c r="D118" s="66">
        <v>568.75199999999995</v>
      </c>
      <c r="E118" s="69"/>
      <c r="F118" s="69"/>
      <c r="G118" s="62">
        <v>625</v>
      </c>
      <c r="H118" s="62">
        <v>1002.6</v>
      </c>
      <c r="I118" s="75"/>
      <c r="J118" s="75"/>
      <c r="K118" s="75">
        <v>625</v>
      </c>
      <c r="L118" s="75">
        <v>2570.42</v>
      </c>
      <c r="M118" s="30"/>
      <c r="N118" s="30"/>
      <c r="O118" s="30">
        <v>625</v>
      </c>
      <c r="P118" s="30">
        <v>1843.23</v>
      </c>
      <c r="Q118" s="71"/>
      <c r="R118" s="71"/>
      <c r="S118" s="71">
        <v>625</v>
      </c>
      <c r="T118" s="71">
        <v>4148.22</v>
      </c>
      <c r="W118" s="119">
        <v>625</v>
      </c>
      <c r="X118" s="119">
        <v>3269.83</v>
      </c>
      <c r="Y118" s="117"/>
      <c r="Z118" s="117"/>
      <c r="AA118" s="117"/>
      <c r="AB118" s="117"/>
      <c r="AC118" s="40"/>
      <c r="AD118" s="40"/>
      <c r="AE118" s="40"/>
      <c r="AF118" s="40"/>
      <c r="AG118" s="40"/>
      <c r="AH118" s="40"/>
      <c r="AI118" s="40"/>
      <c r="AJ118" s="40"/>
    </row>
    <row r="119" spans="1:36" ht="15" x14ac:dyDescent="0.25">
      <c r="A119" s="66"/>
      <c r="B119" s="66"/>
      <c r="C119" s="66">
        <v>626</v>
      </c>
      <c r="D119" s="66">
        <v>540.07799999999997</v>
      </c>
      <c r="E119" s="69"/>
      <c r="F119" s="69"/>
      <c r="G119" s="62">
        <v>626</v>
      </c>
      <c r="H119" s="62">
        <v>1033.28</v>
      </c>
      <c r="I119" s="75"/>
      <c r="J119" s="75"/>
      <c r="K119" s="75">
        <v>626</v>
      </c>
      <c r="L119" s="75">
        <v>2486.3000000000002</v>
      </c>
      <c r="M119" s="30"/>
      <c r="N119" s="30"/>
      <c r="O119" s="30">
        <v>626</v>
      </c>
      <c r="P119" s="30">
        <v>1822.21</v>
      </c>
      <c r="Q119" s="71"/>
      <c r="R119" s="71"/>
      <c r="S119" s="71">
        <v>626</v>
      </c>
      <c r="T119" s="71">
        <v>4024.95</v>
      </c>
      <c r="W119" s="119">
        <v>626</v>
      </c>
      <c r="X119" s="119">
        <v>3152.3</v>
      </c>
      <c r="Y119" s="117"/>
      <c r="Z119" s="117"/>
      <c r="AA119" s="117"/>
      <c r="AB119" s="117"/>
      <c r="AC119" s="40"/>
      <c r="AD119" s="40"/>
      <c r="AE119" s="40"/>
      <c r="AF119" s="40"/>
      <c r="AG119" s="40"/>
      <c r="AH119" s="40"/>
      <c r="AI119" s="40"/>
      <c r="AJ119" s="40"/>
    </row>
    <row r="120" spans="1:36" ht="15" x14ac:dyDescent="0.25">
      <c r="A120" s="66"/>
      <c r="B120" s="66"/>
      <c r="C120" s="66">
        <v>627</v>
      </c>
      <c r="D120" s="66">
        <v>553.08100000000002</v>
      </c>
      <c r="E120" s="69"/>
      <c r="F120" s="69"/>
      <c r="G120" s="62">
        <v>627</v>
      </c>
      <c r="H120" s="62">
        <v>999.59799999999996</v>
      </c>
      <c r="I120" s="75"/>
      <c r="J120" s="75"/>
      <c r="K120" s="75">
        <v>627</v>
      </c>
      <c r="L120" s="75">
        <v>2376.16</v>
      </c>
      <c r="M120" s="30"/>
      <c r="N120" s="30"/>
      <c r="O120" s="30">
        <v>627</v>
      </c>
      <c r="P120" s="30">
        <v>1756.48</v>
      </c>
      <c r="Q120" s="71"/>
      <c r="R120" s="71"/>
      <c r="S120" s="71">
        <v>627</v>
      </c>
      <c r="T120" s="71">
        <v>3919.73</v>
      </c>
      <c r="W120" s="119">
        <v>627</v>
      </c>
      <c r="X120" s="119">
        <v>3113.9</v>
      </c>
      <c r="Y120" s="117"/>
      <c r="Z120" s="117"/>
      <c r="AA120" s="117"/>
      <c r="AB120" s="117"/>
      <c r="AC120" s="40"/>
      <c r="AD120" s="40"/>
      <c r="AE120" s="40"/>
      <c r="AF120" s="40"/>
      <c r="AG120" s="40"/>
      <c r="AH120" s="40"/>
      <c r="AI120" s="40"/>
      <c r="AJ120" s="40"/>
    </row>
    <row r="121" spans="1:36" ht="15" x14ac:dyDescent="0.25">
      <c r="A121" s="66"/>
      <c r="B121" s="66"/>
      <c r="C121" s="66">
        <v>628</v>
      </c>
      <c r="D121" s="66">
        <v>552.08100000000002</v>
      </c>
      <c r="E121" s="69"/>
      <c r="F121" s="69"/>
      <c r="G121" s="62">
        <v>628</v>
      </c>
      <c r="H121" s="62">
        <v>896.88</v>
      </c>
      <c r="I121" s="75"/>
      <c r="J121" s="75"/>
      <c r="K121" s="75">
        <v>628</v>
      </c>
      <c r="L121" s="75">
        <v>2369.4899999999998</v>
      </c>
      <c r="M121" s="30"/>
      <c r="N121" s="30"/>
      <c r="O121" s="30">
        <v>628</v>
      </c>
      <c r="P121" s="30">
        <v>1699.43</v>
      </c>
      <c r="Q121" s="71"/>
      <c r="R121" s="71"/>
      <c r="S121" s="71">
        <v>628</v>
      </c>
      <c r="T121" s="71">
        <v>3838.57</v>
      </c>
      <c r="W121" s="119">
        <v>628</v>
      </c>
      <c r="X121" s="119">
        <v>2962.66</v>
      </c>
      <c r="Y121" s="117"/>
      <c r="Z121" s="117"/>
      <c r="AA121" s="117"/>
      <c r="AB121" s="117"/>
      <c r="AC121" s="40"/>
      <c r="AD121" s="40"/>
      <c r="AE121" s="40"/>
      <c r="AF121" s="40"/>
      <c r="AG121" s="40"/>
      <c r="AH121" s="40"/>
      <c r="AI121" s="40"/>
      <c r="AJ121" s="40"/>
    </row>
    <row r="122" spans="1:36" ht="15" x14ac:dyDescent="0.25">
      <c r="A122" s="66"/>
      <c r="B122" s="66"/>
      <c r="C122" s="66">
        <v>629</v>
      </c>
      <c r="D122" s="66">
        <v>526.40700000000004</v>
      </c>
      <c r="E122" s="69"/>
      <c r="F122" s="69"/>
      <c r="G122" s="62">
        <v>629</v>
      </c>
      <c r="H122" s="62">
        <v>981.255</v>
      </c>
      <c r="I122" s="75"/>
      <c r="J122" s="75"/>
      <c r="K122" s="75">
        <v>629</v>
      </c>
      <c r="L122" s="75">
        <v>2311.42</v>
      </c>
      <c r="M122" s="30"/>
      <c r="N122" s="30"/>
      <c r="O122" s="30">
        <v>629</v>
      </c>
      <c r="P122" s="30">
        <v>1650.39</v>
      </c>
      <c r="Q122" s="71"/>
      <c r="R122" s="71"/>
      <c r="S122" s="71">
        <v>629</v>
      </c>
      <c r="T122" s="71">
        <v>3741.04</v>
      </c>
      <c r="W122" s="119">
        <v>629</v>
      </c>
      <c r="X122" s="119">
        <v>2951.64</v>
      </c>
      <c r="Y122" s="117"/>
      <c r="Z122" s="117"/>
      <c r="AA122" s="117"/>
      <c r="AB122" s="117"/>
      <c r="AC122" s="40"/>
      <c r="AD122" s="40"/>
      <c r="AE122" s="40"/>
      <c r="AF122" s="40"/>
      <c r="AG122" s="40"/>
      <c r="AH122" s="40"/>
      <c r="AI122" s="40"/>
      <c r="AJ122" s="40"/>
    </row>
    <row r="123" spans="1:36" ht="15" x14ac:dyDescent="0.25">
      <c r="A123" s="66"/>
      <c r="B123" s="66"/>
      <c r="C123" s="66">
        <v>630</v>
      </c>
      <c r="D123" s="66">
        <v>533.74199999999996</v>
      </c>
      <c r="E123" s="69"/>
      <c r="F123" s="69"/>
      <c r="G123" s="62">
        <v>630</v>
      </c>
      <c r="H123" s="62">
        <v>975.58600000000001</v>
      </c>
      <c r="I123" s="75"/>
      <c r="J123" s="75"/>
      <c r="K123" s="75">
        <v>630</v>
      </c>
      <c r="L123" s="75">
        <v>2220.9699999999998</v>
      </c>
      <c r="M123" s="30"/>
      <c r="N123" s="30"/>
      <c r="O123" s="30">
        <v>630</v>
      </c>
      <c r="P123" s="30">
        <v>1595.67</v>
      </c>
      <c r="Q123" s="71"/>
      <c r="R123" s="71"/>
      <c r="S123" s="71">
        <v>630</v>
      </c>
      <c r="T123" s="71">
        <v>3628.48</v>
      </c>
      <c r="W123" s="119">
        <v>630</v>
      </c>
      <c r="X123" s="119">
        <v>2881.87</v>
      </c>
      <c r="Y123" s="117"/>
      <c r="Z123" s="117"/>
      <c r="AA123" s="117"/>
      <c r="AB123" s="117"/>
      <c r="AC123" s="40"/>
      <c r="AD123" s="40"/>
      <c r="AE123" s="40"/>
      <c r="AF123" s="40"/>
      <c r="AG123" s="40"/>
      <c r="AH123" s="40"/>
      <c r="AI123" s="40"/>
      <c r="AJ123" s="40"/>
    </row>
    <row r="124" spans="1:36" ht="15" x14ac:dyDescent="0.25">
      <c r="A124" s="66"/>
      <c r="B124" s="66"/>
      <c r="C124" s="66">
        <v>631</v>
      </c>
      <c r="D124" s="66">
        <v>516.07100000000003</v>
      </c>
      <c r="E124" s="69"/>
      <c r="F124" s="69"/>
      <c r="G124" s="62">
        <v>631</v>
      </c>
      <c r="H124" s="62">
        <v>923.56</v>
      </c>
      <c r="I124" s="75"/>
      <c r="J124" s="75"/>
      <c r="K124" s="75">
        <v>631</v>
      </c>
      <c r="L124" s="75">
        <v>2200.9499999999998</v>
      </c>
      <c r="M124" s="30"/>
      <c r="N124" s="30"/>
      <c r="O124" s="30">
        <v>631</v>
      </c>
      <c r="P124" s="30">
        <v>1624.7</v>
      </c>
      <c r="Q124" s="71"/>
      <c r="R124" s="71"/>
      <c r="S124" s="71">
        <v>631</v>
      </c>
      <c r="T124" s="71">
        <v>3505.92</v>
      </c>
      <c r="W124" s="119">
        <v>631</v>
      </c>
      <c r="X124" s="119">
        <v>2737.32</v>
      </c>
      <c r="Y124" s="117"/>
      <c r="Z124" s="117"/>
      <c r="AA124" s="117"/>
      <c r="AB124" s="117"/>
      <c r="AC124" s="40"/>
      <c r="AD124" s="40"/>
      <c r="AE124" s="40"/>
      <c r="AF124" s="40"/>
      <c r="AG124" s="40"/>
      <c r="AH124" s="40"/>
      <c r="AI124" s="40"/>
      <c r="AJ124" s="40"/>
    </row>
    <row r="125" spans="1:36" ht="15" x14ac:dyDescent="0.25">
      <c r="A125" s="66"/>
      <c r="B125" s="66"/>
      <c r="C125" s="66">
        <v>632</v>
      </c>
      <c r="D125" s="66">
        <v>513.40300000000002</v>
      </c>
      <c r="E125" s="69"/>
      <c r="F125" s="69"/>
      <c r="G125" s="62">
        <v>632</v>
      </c>
      <c r="H125" s="62">
        <v>922.55899999999997</v>
      </c>
      <c r="I125" s="75"/>
      <c r="J125" s="75"/>
      <c r="K125" s="75">
        <v>632</v>
      </c>
      <c r="L125" s="75">
        <v>2112.52</v>
      </c>
      <c r="M125" s="30"/>
      <c r="N125" s="30"/>
      <c r="O125" s="30">
        <v>632</v>
      </c>
      <c r="P125" s="30">
        <v>1548.3</v>
      </c>
      <c r="Q125" s="71"/>
      <c r="R125" s="71"/>
      <c r="S125" s="71">
        <v>632</v>
      </c>
      <c r="T125" s="71">
        <v>3355.65</v>
      </c>
      <c r="W125" s="119">
        <v>632</v>
      </c>
      <c r="X125" s="119">
        <v>2681.57</v>
      </c>
      <c r="Y125" s="117"/>
      <c r="Z125" s="117"/>
      <c r="AA125" s="117"/>
      <c r="AB125" s="117"/>
      <c r="AC125" s="40"/>
      <c r="AD125" s="40"/>
      <c r="AE125" s="40"/>
      <c r="AF125" s="40"/>
      <c r="AG125" s="40"/>
      <c r="AH125" s="40"/>
      <c r="AI125" s="40"/>
      <c r="AJ125" s="40"/>
    </row>
    <row r="126" spans="1:36" ht="15" x14ac:dyDescent="0.25">
      <c r="A126" s="66"/>
      <c r="B126" s="66"/>
      <c r="C126" s="66">
        <v>633</v>
      </c>
      <c r="D126" s="66">
        <v>533.07500000000005</v>
      </c>
      <c r="E126" s="69"/>
      <c r="F126" s="69"/>
      <c r="G126" s="62">
        <v>633</v>
      </c>
      <c r="H126" s="62">
        <v>889.54300000000001</v>
      </c>
      <c r="I126" s="75"/>
      <c r="J126" s="75"/>
      <c r="K126" s="75">
        <v>633</v>
      </c>
      <c r="L126" s="75">
        <v>2154.23</v>
      </c>
      <c r="M126" s="30"/>
      <c r="N126" s="30"/>
      <c r="O126" s="30">
        <v>633</v>
      </c>
      <c r="P126" s="30">
        <v>1498.93</v>
      </c>
      <c r="Q126" s="71"/>
      <c r="R126" s="71"/>
      <c r="S126" s="71">
        <v>633</v>
      </c>
      <c r="T126" s="71">
        <v>3306.23</v>
      </c>
      <c r="W126" s="119">
        <v>633</v>
      </c>
      <c r="X126" s="119">
        <v>2676.9</v>
      </c>
      <c r="Y126" s="117"/>
      <c r="Z126" s="117"/>
      <c r="AA126" s="117"/>
      <c r="AB126" s="117"/>
      <c r="AC126" s="40"/>
      <c r="AD126" s="40"/>
      <c r="AE126" s="40"/>
      <c r="AF126" s="40"/>
      <c r="AG126" s="40"/>
      <c r="AH126" s="40"/>
      <c r="AI126" s="40"/>
      <c r="AJ126" s="40"/>
    </row>
    <row r="127" spans="1:36" ht="15" x14ac:dyDescent="0.25">
      <c r="A127" s="66"/>
      <c r="B127" s="66"/>
      <c r="C127" s="66">
        <v>634</v>
      </c>
      <c r="D127" s="66">
        <v>498.733</v>
      </c>
      <c r="E127" s="69"/>
      <c r="F127" s="69"/>
      <c r="G127" s="62">
        <v>634</v>
      </c>
      <c r="H127" s="62">
        <v>884.54100000000005</v>
      </c>
      <c r="I127" s="75"/>
      <c r="J127" s="75"/>
      <c r="K127" s="75">
        <v>634</v>
      </c>
      <c r="L127" s="75">
        <v>2059.79</v>
      </c>
      <c r="M127" s="30"/>
      <c r="N127" s="30"/>
      <c r="O127" s="30">
        <v>634</v>
      </c>
      <c r="P127" s="30">
        <v>1459.9</v>
      </c>
      <c r="Q127" s="71"/>
      <c r="R127" s="71"/>
      <c r="S127" s="71">
        <v>634</v>
      </c>
      <c r="T127" s="71">
        <v>3258.14</v>
      </c>
      <c r="W127" s="119">
        <v>634</v>
      </c>
      <c r="X127" s="119">
        <v>2574.42</v>
      </c>
      <c r="Y127" s="117"/>
      <c r="Z127" s="117"/>
      <c r="AA127" s="117"/>
      <c r="AB127" s="117"/>
      <c r="AC127" s="40"/>
      <c r="AD127" s="40"/>
      <c r="AE127" s="40"/>
      <c r="AF127" s="40"/>
      <c r="AG127" s="40"/>
      <c r="AH127" s="40"/>
      <c r="AI127" s="40"/>
      <c r="AJ127" s="40"/>
    </row>
    <row r="128" spans="1:36" ht="15" x14ac:dyDescent="0.25">
      <c r="A128" s="66"/>
      <c r="B128" s="66"/>
      <c r="C128" s="66">
        <v>635</v>
      </c>
      <c r="D128" s="66">
        <v>517.404</v>
      </c>
      <c r="E128" s="69"/>
      <c r="F128" s="69"/>
      <c r="G128" s="62">
        <v>635</v>
      </c>
      <c r="H128" s="62">
        <v>820.178</v>
      </c>
      <c r="I128" s="75"/>
      <c r="J128" s="75"/>
      <c r="K128" s="75">
        <v>635</v>
      </c>
      <c r="L128" s="75">
        <v>2014.74</v>
      </c>
      <c r="M128" s="30"/>
      <c r="N128" s="30"/>
      <c r="O128" s="30">
        <v>635</v>
      </c>
      <c r="P128" s="30">
        <v>1432.88</v>
      </c>
      <c r="Q128" s="71"/>
      <c r="R128" s="71"/>
      <c r="S128" s="71">
        <v>635</v>
      </c>
      <c r="T128" s="71">
        <v>3118.91</v>
      </c>
      <c r="W128" s="119">
        <v>635</v>
      </c>
      <c r="X128" s="119">
        <v>2489.9699999999998</v>
      </c>
      <c r="Y128" s="117"/>
      <c r="Z128" s="117"/>
      <c r="AA128" s="117"/>
      <c r="AB128" s="117"/>
      <c r="AC128" s="40"/>
      <c r="AD128" s="40"/>
      <c r="AE128" s="40"/>
      <c r="AF128" s="40"/>
      <c r="AG128" s="40"/>
      <c r="AH128" s="40"/>
      <c r="AI128" s="40"/>
      <c r="AJ128" s="40"/>
    </row>
    <row r="129" spans="1:36" ht="15" x14ac:dyDescent="0.25">
      <c r="A129" s="66"/>
      <c r="B129" s="66"/>
      <c r="C129" s="66">
        <v>636</v>
      </c>
      <c r="D129" s="66">
        <v>498.733</v>
      </c>
      <c r="E129" s="69"/>
      <c r="F129" s="69"/>
      <c r="G129" s="62">
        <v>636</v>
      </c>
      <c r="H129" s="62">
        <v>863.86500000000001</v>
      </c>
      <c r="I129" s="75"/>
      <c r="J129" s="75"/>
      <c r="K129" s="75">
        <v>636</v>
      </c>
      <c r="L129" s="75">
        <v>1934.66</v>
      </c>
      <c r="M129" s="30"/>
      <c r="N129" s="30"/>
      <c r="O129" s="30">
        <v>636</v>
      </c>
      <c r="P129" s="30">
        <v>1431.54</v>
      </c>
      <c r="Q129" s="71"/>
      <c r="R129" s="71"/>
      <c r="S129" s="71">
        <v>636</v>
      </c>
      <c r="T129" s="71">
        <v>3094.87</v>
      </c>
      <c r="W129" s="119">
        <v>636</v>
      </c>
      <c r="X129" s="119">
        <v>2399.19</v>
      </c>
      <c r="Y129" s="117"/>
      <c r="Z129" s="117"/>
      <c r="AA129" s="117"/>
      <c r="AB129" s="117"/>
      <c r="AC129" s="40"/>
      <c r="AD129" s="40"/>
      <c r="AE129" s="40"/>
      <c r="AF129" s="40"/>
      <c r="AG129" s="40"/>
      <c r="AH129" s="40"/>
      <c r="AI129" s="40"/>
      <c r="AJ129" s="40"/>
    </row>
    <row r="130" spans="1:36" ht="15" x14ac:dyDescent="0.25">
      <c r="A130" s="66"/>
      <c r="B130" s="66"/>
      <c r="C130" s="66">
        <v>637</v>
      </c>
      <c r="D130" s="66">
        <v>502.73399999999998</v>
      </c>
      <c r="E130" s="69"/>
      <c r="F130" s="69"/>
      <c r="G130" s="62">
        <v>637</v>
      </c>
      <c r="H130" s="62">
        <v>879.87199999999996</v>
      </c>
      <c r="I130" s="75"/>
      <c r="J130" s="75"/>
      <c r="K130" s="75">
        <v>637</v>
      </c>
      <c r="L130" s="75">
        <v>1951.34</v>
      </c>
      <c r="M130" s="30"/>
      <c r="N130" s="30"/>
      <c r="O130" s="30">
        <v>637</v>
      </c>
      <c r="P130" s="30">
        <v>1374.17</v>
      </c>
      <c r="Q130" s="71"/>
      <c r="R130" s="71"/>
      <c r="S130" s="71">
        <v>637</v>
      </c>
      <c r="T130" s="71">
        <v>2942.29</v>
      </c>
      <c r="W130" s="119">
        <v>637</v>
      </c>
      <c r="X130" s="119">
        <v>2373.16</v>
      </c>
      <c r="Y130" s="117"/>
      <c r="Z130" s="117"/>
      <c r="AA130" s="117"/>
      <c r="AB130" s="117"/>
      <c r="AC130" s="40"/>
      <c r="AD130" s="40"/>
      <c r="AE130" s="40"/>
      <c r="AF130" s="40"/>
      <c r="AG130" s="40"/>
      <c r="AH130" s="40"/>
      <c r="AI130" s="40"/>
      <c r="AJ130" s="40"/>
    </row>
    <row r="131" spans="1:36" ht="15" x14ac:dyDescent="0.25">
      <c r="A131" s="66"/>
      <c r="B131" s="66"/>
      <c r="C131" s="66">
        <v>638</v>
      </c>
      <c r="D131" s="66">
        <v>499.06599999999997</v>
      </c>
      <c r="E131" s="69"/>
      <c r="F131" s="69"/>
      <c r="G131" s="62">
        <v>638</v>
      </c>
      <c r="H131" s="62">
        <v>792.16600000000005</v>
      </c>
      <c r="I131" s="75"/>
      <c r="J131" s="75"/>
      <c r="K131" s="75">
        <v>638</v>
      </c>
      <c r="L131" s="75">
        <v>1866.59</v>
      </c>
      <c r="M131" s="30"/>
      <c r="N131" s="30"/>
      <c r="O131" s="30">
        <v>638</v>
      </c>
      <c r="P131" s="30">
        <v>1321.8</v>
      </c>
      <c r="Q131" s="71"/>
      <c r="R131" s="71"/>
      <c r="S131" s="71">
        <v>638</v>
      </c>
      <c r="T131" s="71">
        <v>2877.53</v>
      </c>
      <c r="W131" s="119">
        <v>638</v>
      </c>
      <c r="X131" s="119">
        <v>2259.02</v>
      </c>
      <c r="Y131" s="117"/>
      <c r="Z131" s="117"/>
      <c r="AA131" s="117"/>
      <c r="AB131" s="117"/>
      <c r="AC131" s="40"/>
      <c r="AD131" s="40"/>
      <c r="AE131" s="40"/>
      <c r="AF131" s="40"/>
      <c r="AG131" s="40"/>
      <c r="AH131" s="40"/>
      <c r="AI131" s="40"/>
      <c r="AJ131" s="40"/>
    </row>
    <row r="132" spans="1:36" ht="15" x14ac:dyDescent="0.25">
      <c r="A132" s="66"/>
      <c r="B132" s="66"/>
      <c r="C132" s="66">
        <v>639</v>
      </c>
      <c r="D132" s="66">
        <v>478.39400000000001</v>
      </c>
      <c r="E132" s="69"/>
      <c r="F132" s="69"/>
      <c r="G132" s="62">
        <v>639</v>
      </c>
      <c r="H132" s="62">
        <v>832.85</v>
      </c>
      <c r="I132" s="75"/>
      <c r="J132" s="75"/>
      <c r="K132" s="75">
        <v>639</v>
      </c>
      <c r="L132" s="75">
        <v>1839.56</v>
      </c>
      <c r="M132" s="30"/>
      <c r="N132" s="30"/>
      <c r="O132" s="30">
        <v>639</v>
      </c>
      <c r="P132" s="30">
        <v>1308.45</v>
      </c>
      <c r="Q132" s="71"/>
      <c r="R132" s="71"/>
      <c r="S132" s="71">
        <v>639</v>
      </c>
      <c r="T132" s="71">
        <v>2852.49</v>
      </c>
      <c r="W132" s="119">
        <v>639</v>
      </c>
      <c r="X132" s="119">
        <v>2286.7199999999998</v>
      </c>
      <c r="Y132" s="117"/>
      <c r="Z132" s="117"/>
      <c r="AA132" s="117"/>
      <c r="AB132" s="117"/>
      <c r="AC132" s="40"/>
      <c r="AD132" s="40"/>
      <c r="AE132" s="40"/>
      <c r="AF132" s="40"/>
      <c r="AG132" s="40"/>
      <c r="AH132" s="40"/>
      <c r="AI132" s="40"/>
      <c r="AJ132" s="40"/>
    </row>
    <row r="133" spans="1:36" ht="15" x14ac:dyDescent="0.25">
      <c r="A133" s="66"/>
      <c r="B133" s="66"/>
      <c r="C133" s="66">
        <v>640</v>
      </c>
      <c r="D133" s="66">
        <v>459.38900000000001</v>
      </c>
      <c r="E133" s="69"/>
      <c r="F133" s="69"/>
      <c r="G133" s="62">
        <v>640</v>
      </c>
      <c r="H133" s="62">
        <v>810.17399999999998</v>
      </c>
      <c r="I133" s="75"/>
      <c r="J133" s="75"/>
      <c r="K133" s="75">
        <v>640</v>
      </c>
      <c r="L133" s="75">
        <v>1795.52</v>
      </c>
      <c r="M133" s="30"/>
      <c r="N133" s="30"/>
      <c r="O133" s="30">
        <v>640</v>
      </c>
      <c r="P133" s="30">
        <v>1260.75</v>
      </c>
      <c r="Q133" s="71"/>
      <c r="R133" s="71"/>
      <c r="S133" s="71">
        <v>640</v>
      </c>
      <c r="T133" s="71">
        <v>2786.06</v>
      </c>
      <c r="W133" s="119">
        <v>640</v>
      </c>
      <c r="X133" s="119">
        <v>2231.9899999999998</v>
      </c>
      <c r="Y133" s="117"/>
      <c r="Z133" s="117"/>
      <c r="AA133" s="117"/>
      <c r="AB133" s="117"/>
      <c r="AC133" s="40"/>
      <c r="AD133" s="40"/>
      <c r="AE133" s="40"/>
      <c r="AF133" s="40"/>
      <c r="AG133" s="40"/>
      <c r="AH133" s="40"/>
      <c r="AI133" s="40"/>
      <c r="AJ133" s="40"/>
    </row>
    <row r="134" spans="1:36" ht="15" x14ac:dyDescent="0.25">
      <c r="A134" s="66"/>
      <c r="B134" s="66"/>
      <c r="C134" s="66">
        <v>641</v>
      </c>
      <c r="D134" s="66">
        <v>493.73099999999999</v>
      </c>
      <c r="E134" s="69"/>
      <c r="F134" s="69"/>
      <c r="G134" s="62">
        <v>641</v>
      </c>
      <c r="H134" s="62">
        <v>807.173</v>
      </c>
      <c r="I134" s="75"/>
      <c r="J134" s="75"/>
      <c r="K134" s="75">
        <v>641</v>
      </c>
      <c r="L134" s="75">
        <v>1713.11</v>
      </c>
      <c r="M134" s="30"/>
      <c r="N134" s="30"/>
      <c r="O134" s="30">
        <v>641</v>
      </c>
      <c r="P134" s="30">
        <v>1233.4000000000001</v>
      </c>
      <c r="Q134" s="71"/>
      <c r="R134" s="71"/>
      <c r="S134" s="71">
        <v>641</v>
      </c>
      <c r="T134" s="71">
        <v>2731.64</v>
      </c>
      <c r="W134" s="119">
        <v>641</v>
      </c>
      <c r="X134" s="119">
        <v>2209.29</v>
      </c>
      <c r="Y134" s="117"/>
      <c r="Z134" s="117"/>
      <c r="AA134" s="117"/>
      <c r="AB134" s="117"/>
      <c r="AC134" s="40"/>
      <c r="AD134" s="40"/>
      <c r="AE134" s="40"/>
      <c r="AF134" s="40"/>
      <c r="AG134" s="40"/>
      <c r="AH134" s="40"/>
      <c r="AI134" s="40"/>
      <c r="AJ134" s="40"/>
    </row>
    <row r="135" spans="1:36" ht="15" x14ac:dyDescent="0.25">
      <c r="A135" s="66"/>
      <c r="B135" s="66"/>
      <c r="C135" s="66">
        <v>642</v>
      </c>
      <c r="D135" s="66">
        <v>453.05500000000001</v>
      </c>
      <c r="E135" s="69"/>
      <c r="F135" s="69"/>
      <c r="G135" s="62">
        <v>642</v>
      </c>
      <c r="H135" s="62">
        <v>746.81500000000005</v>
      </c>
      <c r="I135" s="75"/>
      <c r="J135" s="75"/>
      <c r="K135" s="75">
        <v>642</v>
      </c>
      <c r="L135" s="75">
        <v>1663.4</v>
      </c>
      <c r="M135" s="30"/>
      <c r="N135" s="30"/>
      <c r="O135" s="30">
        <v>642</v>
      </c>
      <c r="P135" s="30">
        <v>1213.72</v>
      </c>
      <c r="Q135" s="71"/>
      <c r="R135" s="71"/>
      <c r="S135" s="71">
        <v>642</v>
      </c>
      <c r="T135" s="71">
        <v>2642.18</v>
      </c>
      <c r="W135" s="119">
        <v>642</v>
      </c>
      <c r="X135" s="119">
        <v>2079.48</v>
      </c>
      <c r="Y135" s="117"/>
      <c r="Z135" s="117"/>
      <c r="AA135" s="117"/>
      <c r="AB135" s="117"/>
      <c r="AC135" s="40"/>
      <c r="AD135" s="40"/>
      <c r="AE135" s="40"/>
      <c r="AF135" s="40"/>
      <c r="AG135" s="40"/>
      <c r="AH135" s="40"/>
      <c r="AI135" s="40"/>
      <c r="AJ135" s="40"/>
    </row>
    <row r="136" spans="1:36" ht="15" x14ac:dyDescent="0.25">
      <c r="A136" s="66"/>
      <c r="B136" s="66"/>
      <c r="C136" s="66">
        <v>643</v>
      </c>
      <c r="D136" s="66">
        <v>470.726</v>
      </c>
      <c r="E136" s="69"/>
      <c r="F136" s="69"/>
      <c r="G136" s="62">
        <v>643</v>
      </c>
      <c r="H136" s="62">
        <v>753.15</v>
      </c>
      <c r="I136" s="75"/>
      <c r="J136" s="75"/>
      <c r="K136" s="75">
        <v>643</v>
      </c>
      <c r="L136" s="75">
        <v>1650.05</v>
      </c>
      <c r="M136" s="30"/>
      <c r="N136" s="30"/>
      <c r="O136" s="30">
        <v>643</v>
      </c>
      <c r="P136" s="30">
        <v>1195.3800000000001</v>
      </c>
      <c r="Q136" s="71"/>
      <c r="R136" s="71"/>
      <c r="S136" s="71">
        <v>643</v>
      </c>
      <c r="T136" s="71">
        <v>2595.4499999999998</v>
      </c>
      <c r="W136" s="119">
        <v>643</v>
      </c>
      <c r="X136" s="119">
        <v>2045.78</v>
      </c>
      <c r="Y136" s="117"/>
      <c r="Z136" s="117"/>
      <c r="AA136" s="117"/>
      <c r="AB136" s="117"/>
      <c r="AC136" s="40"/>
      <c r="AD136" s="40"/>
      <c r="AE136" s="40"/>
      <c r="AF136" s="40"/>
      <c r="AG136" s="40"/>
      <c r="AH136" s="40"/>
      <c r="AI136" s="40"/>
      <c r="AJ136" s="40"/>
    </row>
    <row r="137" spans="1:36" ht="15" x14ac:dyDescent="0.25">
      <c r="A137" s="66"/>
      <c r="B137" s="66"/>
      <c r="C137" s="66">
        <v>644</v>
      </c>
      <c r="D137" s="66">
        <v>462.72300000000001</v>
      </c>
      <c r="E137" s="69"/>
      <c r="F137" s="69"/>
      <c r="G137" s="62">
        <v>644</v>
      </c>
      <c r="H137" s="62">
        <v>742.81299999999999</v>
      </c>
      <c r="I137" s="75"/>
      <c r="J137" s="75"/>
      <c r="K137" s="75">
        <v>644</v>
      </c>
      <c r="L137" s="75">
        <v>1654.39</v>
      </c>
      <c r="M137" s="30"/>
      <c r="N137" s="30"/>
      <c r="O137" s="30">
        <v>644</v>
      </c>
      <c r="P137" s="30">
        <v>1177.3699999999999</v>
      </c>
      <c r="Q137" s="71"/>
      <c r="R137" s="71"/>
      <c r="S137" s="71">
        <v>644</v>
      </c>
      <c r="T137" s="71">
        <v>2525.02</v>
      </c>
      <c r="W137" s="119">
        <v>644</v>
      </c>
      <c r="X137" s="119">
        <v>2018.08</v>
      </c>
      <c r="Y137" s="117"/>
      <c r="Z137" s="117"/>
      <c r="AA137" s="117"/>
      <c r="AB137" s="117"/>
      <c r="AC137" s="40"/>
      <c r="AD137" s="40"/>
      <c r="AE137" s="40"/>
      <c r="AF137" s="40"/>
      <c r="AG137" s="40"/>
      <c r="AH137" s="40"/>
      <c r="AI137" s="40"/>
      <c r="AJ137" s="40"/>
    </row>
    <row r="138" spans="1:36" ht="15" x14ac:dyDescent="0.25">
      <c r="A138" s="66"/>
      <c r="B138" s="66"/>
      <c r="C138" s="66">
        <v>645</v>
      </c>
      <c r="D138" s="66">
        <v>471.392</v>
      </c>
      <c r="E138" s="69"/>
      <c r="F138" s="69"/>
      <c r="G138" s="62">
        <v>645</v>
      </c>
      <c r="H138" s="62">
        <v>708.8</v>
      </c>
      <c r="I138" s="75"/>
      <c r="J138" s="75"/>
      <c r="K138" s="75">
        <v>645</v>
      </c>
      <c r="L138" s="75">
        <v>1636.71</v>
      </c>
      <c r="M138" s="30"/>
      <c r="N138" s="30"/>
      <c r="O138" s="30">
        <v>645</v>
      </c>
      <c r="P138" s="30">
        <v>1122</v>
      </c>
      <c r="Q138" s="71"/>
      <c r="R138" s="71"/>
      <c r="S138" s="71">
        <v>645</v>
      </c>
      <c r="T138" s="71">
        <v>2399.19</v>
      </c>
      <c r="W138" s="119">
        <v>645</v>
      </c>
      <c r="X138" s="119">
        <v>2027.76</v>
      </c>
      <c r="Y138" s="117"/>
      <c r="Z138" s="117"/>
      <c r="AA138" s="117"/>
      <c r="AB138" s="117"/>
      <c r="AC138" s="40"/>
      <c r="AD138" s="40"/>
      <c r="AE138" s="40"/>
      <c r="AF138" s="40"/>
      <c r="AG138" s="40"/>
      <c r="AH138" s="40"/>
      <c r="AI138" s="40"/>
      <c r="AJ138" s="40"/>
    </row>
    <row r="139" spans="1:36" ht="15" x14ac:dyDescent="0.25">
      <c r="A139" s="66"/>
      <c r="B139" s="66"/>
      <c r="C139" s="66">
        <v>646</v>
      </c>
      <c r="D139" s="66">
        <v>452.38799999999998</v>
      </c>
      <c r="E139" s="69"/>
      <c r="F139" s="69"/>
      <c r="G139" s="62">
        <v>646</v>
      </c>
      <c r="H139" s="62">
        <v>724.13900000000001</v>
      </c>
      <c r="I139" s="75"/>
      <c r="J139" s="75"/>
      <c r="K139" s="75">
        <v>646</v>
      </c>
      <c r="L139" s="75">
        <v>1604.35</v>
      </c>
      <c r="M139" s="30"/>
      <c r="N139" s="30"/>
      <c r="O139" s="30">
        <v>646</v>
      </c>
      <c r="P139" s="30">
        <v>1116</v>
      </c>
      <c r="Q139" s="71"/>
      <c r="R139" s="71"/>
      <c r="S139" s="71">
        <v>646</v>
      </c>
      <c r="T139" s="71">
        <v>2424.89</v>
      </c>
      <c r="W139" s="119">
        <v>646</v>
      </c>
      <c r="X139" s="119">
        <v>1921.31</v>
      </c>
      <c r="Y139" s="117"/>
      <c r="Z139" s="117"/>
      <c r="AA139" s="117"/>
      <c r="AB139" s="117"/>
      <c r="AC139" s="40"/>
      <c r="AD139" s="40"/>
      <c r="AE139" s="40"/>
      <c r="AF139" s="40"/>
      <c r="AG139" s="40"/>
      <c r="AH139" s="40"/>
      <c r="AI139" s="40"/>
      <c r="AJ139" s="40"/>
    </row>
    <row r="140" spans="1:36" ht="15" x14ac:dyDescent="0.25">
      <c r="A140" s="66"/>
      <c r="B140" s="66"/>
      <c r="C140" s="66">
        <v>647</v>
      </c>
      <c r="D140" s="66">
        <v>485.72899999999998</v>
      </c>
      <c r="E140" s="69"/>
      <c r="F140" s="69"/>
      <c r="G140" s="62">
        <v>647</v>
      </c>
      <c r="H140" s="62">
        <v>700.79700000000003</v>
      </c>
      <c r="I140" s="75"/>
      <c r="J140" s="75"/>
      <c r="K140" s="75">
        <v>647</v>
      </c>
      <c r="L140" s="75">
        <v>1557.64</v>
      </c>
      <c r="M140" s="30"/>
      <c r="N140" s="30"/>
      <c r="O140" s="30">
        <v>647</v>
      </c>
      <c r="P140" s="30">
        <v>1157.69</v>
      </c>
      <c r="Q140" s="71"/>
      <c r="R140" s="71"/>
      <c r="S140" s="71">
        <v>647</v>
      </c>
      <c r="T140" s="71">
        <v>2373.16</v>
      </c>
      <c r="W140" s="119">
        <v>647</v>
      </c>
      <c r="X140" s="119">
        <v>1884.61</v>
      </c>
      <c r="Y140" s="117"/>
      <c r="Z140" s="117"/>
      <c r="AA140" s="117"/>
      <c r="AB140" s="117"/>
      <c r="AC140" s="40"/>
      <c r="AD140" s="40"/>
      <c r="AE140" s="40"/>
      <c r="AF140" s="40"/>
      <c r="AG140" s="40"/>
      <c r="AH140" s="40"/>
      <c r="AI140" s="40"/>
      <c r="AJ140" s="40"/>
    </row>
    <row r="141" spans="1:36" ht="15" x14ac:dyDescent="0.25">
      <c r="A141" s="66"/>
      <c r="B141" s="66"/>
      <c r="C141" s="66">
        <v>648</v>
      </c>
      <c r="D141" s="66">
        <v>432.71600000000001</v>
      </c>
      <c r="E141" s="69"/>
      <c r="F141" s="69"/>
      <c r="G141" s="62">
        <v>648</v>
      </c>
      <c r="H141" s="62">
        <v>711.80100000000004</v>
      </c>
      <c r="I141" s="75"/>
      <c r="J141" s="75"/>
      <c r="K141" s="75">
        <v>648</v>
      </c>
      <c r="L141" s="75">
        <v>1495.59</v>
      </c>
      <c r="M141" s="30"/>
      <c r="N141" s="30"/>
      <c r="O141" s="30">
        <v>648</v>
      </c>
      <c r="P141" s="30">
        <v>1033.6199999999999</v>
      </c>
      <c r="Q141" s="71"/>
      <c r="R141" s="71"/>
      <c r="S141" s="71">
        <v>648</v>
      </c>
      <c r="T141" s="71">
        <v>2318.09</v>
      </c>
      <c r="W141" s="119">
        <v>648</v>
      </c>
      <c r="X141" s="119">
        <v>1823.88</v>
      </c>
      <c r="Y141" s="117"/>
      <c r="Z141" s="117"/>
      <c r="AA141" s="117"/>
      <c r="AB141" s="117"/>
      <c r="AC141" s="40"/>
      <c r="AD141" s="40"/>
      <c r="AE141" s="40"/>
      <c r="AF141" s="40"/>
      <c r="AG141" s="40"/>
      <c r="AH141" s="40"/>
      <c r="AI141" s="40"/>
      <c r="AJ141" s="40"/>
    </row>
    <row r="142" spans="1:36" ht="15" x14ac:dyDescent="0.25">
      <c r="A142" s="66"/>
      <c r="B142" s="66"/>
      <c r="C142" s="66">
        <v>649</v>
      </c>
      <c r="D142" s="66">
        <v>446.053</v>
      </c>
      <c r="E142" s="69"/>
      <c r="F142" s="69"/>
      <c r="G142" s="62">
        <v>649</v>
      </c>
      <c r="H142" s="62">
        <v>697.46199999999999</v>
      </c>
      <c r="I142" s="75"/>
      <c r="J142" s="75"/>
      <c r="K142" s="75">
        <v>649</v>
      </c>
      <c r="L142" s="75">
        <v>1489.25</v>
      </c>
      <c r="M142" s="30"/>
      <c r="N142" s="30"/>
      <c r="O142" s="30">
        <v>649</v>
      </c>
      <c r="P142" s="30">
        <v>1007.94</v>
      </c>
      <c r="Q142" s="71"/>
      <c r="R142" s="71"/>
      <c r="S142" s="71">
        <v>649</v>
      </c>
      <c r="T142" s="71">
        <v>2285.7199999999998</v>
      </c>
      <c r="W142" s="119">
        <v>649</v>
      </c>
      <c r="X142" s="119">
        <v>1803.86</v>
      </c>
      <c r="Y142" s="117"/>
      <c r="Z142" s="117"/>
      <c r="AA142" s="117"/>
      <c r="AB142" s="117"/>
      <c r="AC142" s="40"/>
      <c r="AD142" s="40"/>
      <c r="AE142" s="40"/>
      <c r="AF142" s="40"/>
      <c r="AG142" s="40"/>
      <c r="AH142" s="40"/>
      <c r="AI142" s="40"/>
      <c r="AJ142" s="40"/>
    </row>
    <row r="143" spans="1:36" ht="15" x14ac:dyDescent="0.25">
      <c r="A143" s="66"/>
      <c r="B143" s="66"/>
      <c r="C143" s="66">
        <v>650</v>
      </c>
      <c r="D143" s="66">
        <v>471.05900000000003</v>
      </c>
      <c r="E143" s="69"/>
      <c r="F143" s="69"/>
      <c r="G143" s="62">
        <v>650</v>
      </c>
      <c r="H143" s="62">
        <v>701.46400000000006</v>
      </c>
      <c r="I143" s="75"/>
      <c r="J143" s="75"/>
      <c r="K143" s="75">
        <v>650</v>
      </c>
      <c r="L143" s="75">
        <v>1466.57</v>
      </c>
      <c r="M143" s="30"/>
      <c r="N143" s="30"/>
      <c r="O143" s="30">
        <v>650</v>
      </c>
      <c r="P143" s="30">
        <v>1051.6300000000001</v>
      </c>
      <c r="Q143" s="71"/>
      <c r="R143" s="71"/>
      <c r="S143" s="71">
        <v>650</v>
      </c>
      <c r="T143" s="71">
        <v>2201.2800000000002</v>
      </c>
      <c r="W143" s="119">
        <v>650</v>
      </c>
      <c r="X143" s="119">
        <v>1771.83</v>
      </c>
      <c r="Y143" s="117"/>
      <c r="Z143" s="117"/>
      <c r="AA143" s="117"/>
      <c r="AB143" s="117"/>
      <c r="AC143" s="40"/>
      <c r="AD143" s="40"/>
      <c r="AE143" s="40"/>
      <c r="AF143" s="40"/>
      <c r="AG143" s="40"/>
      <c r="AH143" s="40"/>
      <c r="AI143" s="40"/>
      <c r="AJ143" s="40"/>
    </row>
    <row r="144" spans="1:36" ht="15" x14ac:dyDescent="0.25">
      <c r="A144" s="66"/>
      <c r="B144" s="66"/>
      <c r="C144" s="66">
        <v>651</v>
      </c>
      <c r="D144" s="66">
        <v>479.72800000000001</v>
      </c>
      <c r="E144" s="69"/>
      <c r="F144" s="69"/>
      <c r="G144" s="62">
        <v>651</v>
      </c>
      <c r="H144" s="62">
        <v>714.13499999999999</v>
      </c>
      <c r="I144" s="75"/>
      <c r="J144" s="75"/>
      <c r="K144" s="75">
        <v>651</v>
      </c>
      <c r="L144" s="75">
        <v>1422.2</v>
      </c>
      <c r="M144" s="30"/>
      <c r="N144" s="30"/>
      <c r="O144" s="30">
        <v>651</v>
      </c>
      <c r="P144" s="30">
        <v>968.24800000000005</v>
      </c>
      <c r="Q144" s="71"/>
      <c r="R144" s="71"/>
      <c r="S144" s="71">
        <v>651</v>
      </c>
      <c r="T144" s="71">
        <v>2188.27</v>
      </c>
      <c r="W144" s="119">
        <v>651</v>
      </c>
      <c r="X144" s="119">
        <v>1728.12</v>
      </c>
      <c r="Y144" s="117"/>
      <c r="Z144" s="117"/>
      <c r="AA144" s="117"/>
      <c r="AB144" s="117"/>
      <c r="AC144" s="40"/>
      <c r="AD144" s="40"/>
      <c r="AE144" s="40"/>
      <c r="AF144" s="40"/>
      <c r="AG144" s="40"/>
      <c r="AH144" s="40"/>
      <c r="AI144" s="40"/>
      <c r="AJ144" s="40"/>
    </row>
    <row r="145" spans="1:36" ht="15" x14ac:dyDescent="0.25">
      <c r="A145" s="66"/>
      <c r="B145" s="66"/>
      <c r="C145" s="66">
        <v>652</v>
      </c>
      <c r="D145" s="66">
        <v>463.39</v>
      </c>
      <c r="E145" s="69"/>
      <c r="F145" s="69"/>
      <c r="G145" s="62">
        <v>652</v>
      </c>
      <c r="H145" s="62">
        <v>667.452</v>
      </c>
      <c r="I145" s="75"/>
      <c r="J145" s="75"/>
      <c r="K145" s="75">
        <v>652</v>
      </c>
      <c r="L145" s="75">
        <v>1461.23</v>
      </c>
      <c r="M145" s="30"/>
      <c r="N145" s="30"/>
      <c r="O145" s="30">
        <v>652</v>
      </c>
      <c r="P145" s="30">
        <v>1014.94</v>
      </c>
      <c r="Q145" s="71"/>
      <c r="R145" s="71"/>
      <c r="S145" s="71">
        <v>652</v>
      </c>
      <c r="T145" s="71">
        <v>2142.88</v>
      </c>
      <c r="W145" s="119">
        <v>652</v>
      </c>
      <c r="X145" s="119">
        <v>1694.76</v>
      </c>
      <c r="Y145" s="117"/>
      <c r="Z145" s="117"/>
      <c r="AA145" s="117"/>
      <c r="AB145" s="117"/>
      <c r="AC145" s="40"/>
      <c r="AD145" s="40"/>
      <c r="AE145" s="40"/>
      <c r="AF145" s="40"/>
      <c r="AG145" s="40"/>
      <c r="AH145" s="40"/>
      <c r="AI145" s="40"/>
      <c r="AJ145" s="40"/>
    </row>
    <row r="146" spans="1:36" ht="15" x14ac:dyDescent="0.25">
      <c r="A146" s="66"/>
      <c r="B146" s="66"/>
      <c r="C146" s="66">
        <v>653</v>
      </c>
      <c r="D146" s="66">
        <v>445.71899999999999</v>
      </c>
      <c r="E146" s="69"/>
      <c r="F146" s="69"/>
      <c r="G146" s="62">
        <v>653</v>
      </c>
      <c r="H146" s="62">
        <v>653.78</v>
      </c>
      <c r="I146" s="75"/>
      <c r="J146" s="75"/>
      <c r="K146" s="75">
        <v>653</v>
      </c>
      <c r="L146" s="75">
        <v>1365.16</v>
      </c>
      <c r="M146" s="30"/>
      <c r="N146" s="30"/>
      <c r="O146" s="30">
        <v>653</v>
      </c>
      <c r="P146" s="30">
        <v>983.59</v>
      </c>
      <c r="Q146" s="71"/>
      <c r="R146" s="71"/>
      <c r="S146" s="71">
        <v>653</v>
      </c>
      <c r="T146" s="71">
        <v>2055.79</v>
      </c>
      <c r="W146" s="119">
        <v>653</v>
      </c>
      <c r="X146" s="119">
        <v>1594.67</v>
      </c>
      <c r="Y146" s="117"/>
      <c r="Z146" s="117"/>
      <c r="AA146" s="117"/>
      <c r="AB146" s="117"/>
      <c r="AC146" s="40"/>
      <c r="AD146" s="40"/>
      <c r="AE146" s="40"/>
      <c r="AF146" s="40"/>
      <c r="AG146" s="40"/>
      <c r="AH146" s="40"/>
      <c r="AI146" s="40"/>
      <c r="AJ146" s="40"/>
    </row>
    <row r="147" spans="1:36" ht="15" x14ac:dyDescent="0.25">
      <c r="A147" s="66"/>
      <c r="B147" s="66"/>
      <c r="C147" s="66">
        <v>654</v>
      </c>
      <c r="D147" s="66">
        <v>444.71899999999999</v>
      </c>
      <c r="E147" s="69"/>
      <c r="F147" s="69"/>
      <c r="G147" s="62">
        <v>654</v>
      </c>
      <c r="H147" s="62">
        <v>664.11699999999996</v>
      </c>
      <c r="I147" s="75"/>
      <c r="J147" s="75"/>
      <c r="K147" s="75">
        <v>654</v>
      </c>
      <c r="L147" s="75">
        <v>1322.8</v>
      </c>
      <c r="M147" s="30"/>
      <c r="N147" s="30"/>
      <c r="O147" s="30">
        <v>654</v>
      </c>
      <c r="P147" s="30">
        <v>970.91700000000003</v>
      </c>
      <c r="Q147" s="71"/>
      <c r="R147" s="71"/>
      <c r="S147" s="71">
        <v>654</v>
      </c>
      <c r="T147" s="71">
        <v>1993.05</v>
      </c>
      <c r="W147" s="119">
        <v>654</v>
      </c>
      <c r="X147" s="119">
        <v>1667.4</v>
      </c>
      <c r="Y147" s="117"/>
      <c r="Z147" s="117"/>
      <c r="AA147" s="117"/>
      <c r="AB147" s="117"/>
      <c r="AC147" s="40"/>
      <c r="AD147" s="40"/>
      <c r="AE147" s="40"/>
      <c r="AF147" s="40"/>
      <c r="AG147" s="40"/>
      <c r="AH147" s="40"/>
      <c r="AI147" s="40"/>
      <c r="AJ147" s="40"/>
    </row>
    <row r="148" spans="1:36" ht="15" x14ac:dyDescent="0.25">
      <c r="A148" s="66"/>
      <c r="B148" s="66"/>
      <c r="C148" s="66">
        <v>655</v>
      </c>
      <c r="D148" s="66">
        <v>437.71699999999998</v>
      </c>
      <c r="E148" s="69"/>
      <c r="F148" s="69"/>
      <c r="G148" s="62">
        <v>655</v>
      </c>
      <c r="H148" s="62">
        <v>676.45500000000004</v>
      </c>
      <c r="I148" s="75"/>
      <c r="J148" s="75"/>
      <c r="K148" s="75">
        <v>655</v>
      </c>
      <c r="L148" s="75">
        <v>1328.13</v>
      </c>
      <c r="M148" s="30"/>
      <c r="N148" s="30"/>
      <c r="O148" s="30">
        <v>655</v>
      </c>
      <c r="P148" s="30">
        <v>983.25599999999997</v>
      </c>
      <c r="Q148" s="71"/>
      <c r="R148" s="71"/>
      <c r="S148" s="71">
        <v>655</v>
      </c>
      <c r="T148" s="71">
        <v>2042.44</v>
      </c>
      <c r="W148" s="119">
        <v>655</v>
      </c>
      <c r="X148" s="119">
        <v>1601.68</v>
      </c>
      <c r="Y148" s="117"/>
      <c r="Z148" s="117"/>
      <c r="AA148" s="117"/>
      <c r="AB148" s="117"/>
      <c r="AC148" s="40"/>
      <c r="AD148" s="40"/>
      <c r="AE148" s="40"/>
      <c r="AF148" s="40"/>
      <c r="AG148" s="40"/>
      <c r="AH148" s="40"/>
      <c r="AI148" s="40"/>
      <c r="AJ148" s="40"/>
    </row>
    <row r="149" spans="1:36" ht="15" x14ac:dyDescent="0.25">
      <c r="A149" s="66"/>
      <c r="B149" s="66"/>
      <c r="C149" s="66">
        <v>656</v>
      </c>
      <c r="D149" s="66">
        <v>449.72</v>
      </c>
      <c r="E149" s="69"/>
      <c r="F149" s="69"/>
      <c r="G149" s="62">
        <v>656</v>
      </c>
      <c r="H149" s="62">
        <v>642.10900000000004</v>
      </c>
      <c r="I149" s="75"/>
      <c r="J149" s="75"/>
      <c r="K149" s="75">
        <v>656</v>
      </c>
      <c r="L149" s="75">
        <v>1275.77</v>
      </c>
      <c r="M149" s="30"/>
      <c r="N149" s="30"/>
      <c r="O149" s="30">
        <v>656</v>
      </c>
      <c r="P149" s="30">
        <v>869.86699999999996</v>
      </c>
      <c r="Q149" s="71"/>
      <c r="R149" s="71"/>
      <c r="S149" s="71">
        <v>656</v>
      </c>
      <c r="T149" s="71">
        <v>1980.04</v>
      </c>
      <c r="W149" s="119">
        <v>656</v>
      </c>
      <c r="X149" s="119">
        <v>1588.33</v>
      </c>
      <c r="Y149" s="117"/>
      <c r="Z149" s="117"/>
      <c r="AA149" s="117"/>
      <c r="AB149" s="117"/>
      <c r="AC149" s="40"/>
      <c r="AD149" s="40"/>
      <c r="AE149" s="40"/>
      <c r="AF149" s="40"/>
      <c r="AG149" s="40"/>
      <c r="AH149" s="40"/>
      <c r="AI149" s="40"/>
      <c r="AJ149" s="40"/>
    </row>
    <row r="150" spans="1:36" ht="15" x14ac:dyDescent="0.25">
      <c r="A150" s="66"/>
      <c r="B150" s="66"/>
      <c r="C150" s="66">
        <v>657</v>
      </c>
      <c r="D150" s="66">
        <v>432.38299999999998</v>
      </c>
      <c r="E150" s="69"/>
      <c r="F150" s="69"/>
      <c r="G150" s="62">
        <v>657</v>
      </c>
      <c r="H150" s="62">
        <v>653.11300000000006</v>
      </c>
      <c r="I150" s="75"/>
      <c r="J150" s="75"/>
      <c r="K150" s="75">
        <v>657</v>
      </c>
      <c r="L150" s="75">
        <v>1331.14</v>
      </c>
      <c r="M150" s="30"/>
      <c r="N150" s="30"/>
      <c r="O150" s="30">
        <v>657</v>
      </c>
      <c r="P150" s="30">
        <v>928.89599999999996</v>
      </c>
      <c r="Q150" s="71"/>
      <c r="R150" s="71"/>
      <c r="S150" s="71">
        <v>657</v>
      </c>
      <c r="T150" s="71">
        <v>1928.65</v>
      </c>
      <c r="W150" s="119">
        <v>657</v>
      </c>
      <c r="X150" s="119">
        <v>1558.98</v>
      </c>
      <c r="Y150" s="117"/>
      <c r="Z150" s="117"/>
      <c r="AA150" s="117"/>
      <c r="AB150" s="117"/>
      <c r="AC150" s="40"/>
      <c r="AD150" s="40"/>
      <c r="AE150" s="40"/>
      <c r="AF150" s="40"/>
      <c r="AG150" s="40"/>
      <c r="AH150" s="40"/>
      <c r="AI150" s="40"/>
      <c r="AJ150" s="40"/>
    </row>
    <row r="151" spans="1:36" ht="15" x14ac:dyDescent="0.25">
      <c r="A151" s="66"/>
      <c r="B151" s="66"/>
      <c r="C151" s="66">
        <v>658</v>
      </c>
      <c r="D151" s="66">
        <v>433.71699999999998</v>
      </c>
      <c r="E151" s="69"/>
      <c r="F151" s="69"/>
      <c r="G151" s="62">
        <v>658</v>
      </c>
      <c r="H151" s="62">
        <v>637.10799999999995</v>
      </c>
      <c r="I151" s="75"/>
      <c r="J151" s="75"/>
      <c r="K151" s="75">
        <v>658</v>
      </c>
      <c r="L151" s="75">
        <v>1276.77</v>
      </c>
      <c r="M151" s="30"/>
      <c r="N151" s="30"/>
      <c r="O151" s="30">
        <v>658</v>
      </c>
      <c r="P151" s="30">
        <v>892.54399999999998</v>
      </c>
      <c r="Q151" s="71"/>
      <c r="R151" s="71"/>
      <c r="S151" s="71">
        <v>658</v>
      </c>
      <c r="T151" s="71">
        <v>1868.26</v>
      </c>
      <c r="W151" s="119">
        <v>658</v>
      </c>
      <c r="X151" s="119">
        <v>1503.93</v>
      </c>
      <c r="Y151" s="117"/>
      <c r="Z151" s="117"/>
      <c r="AA151" s="117"/>
      <c r="AB151" s="117"/>
      <c r="AC151" s="40"/>
      <c r="AD151" s="40"/>
      <c r="AE151" s="40"/>
      <c r="AF151" s="40"/>
      <c r="AG151" s="40"/>
      <c r="AH151" s="40"/>
      <c r="AI151" s="40"/>
      <c r="AJ151" s="40"/>
    </row>
    <row r="152" spans="1:36" ht="15" x14ac:dyDescent="0.25">
      <c r="A152" s="66"/>
      <c r="B152" s="66"/>
      <c r="C152" s="66">
        <v>659</v>
      </c>
      <c r="D152" s="66">
        <v>423.38099999999997</v>
      </c>
      <c r="E152" s="69"/>
      <c r="F152" s="69"/>
      <c r="G152" s="62">
        <v>659</v>
      </c>
      <c r="H152" s="62">
        <v>683.12400000000002</v>
      </c>
      <c r="I152" s="75"/>
      <c r="J152" s="75"/>
      <c r="K152" s="75">
        <v>659</v>
      </c>
      <c r="L152" s="75">
        <v>1261.76</v>
      </c>
      <c r="M152" s="30"/>
      <c r="N152" s="30"/>
      <c r="O152" s="30">
        <v>659</v>
      </c>
      <c r="P152" s="30">
        <v>858.86300000000006</v>
      </c>
      <c r="Q152" s="71"/>
      <c r="R152" s="71"/>
      <c r="S152" s="71">
        <v>659</v>
      </c>
      <c r="T152" s="71">
        <v>1853.91</v>
      </c>
      <c r="W152" s="119">
        <v>659</v>
      </c>
      <c r="X152" s="119">
        <v>1481.92</v>
      </c>
      <c r="Y152" s="117"/>
      <c r="Z152" s="117"/>
      <c r="AA152" s="117"/>
      <c r="AB152" s="117"/>
      <c r="AC152" s="40"/>
      <c r="AD152" s="40"/>
      <c r="AE152" s="40"/>
      <c r="AF152" s="40"/>
      <c r="AG152" s="40"/>
      <c r="AH152" s="40"/>
      <c r="AI152" s="40"/>
      <c r="AJ152" s="40"/>
    </row>
    <row r="153" spans="1:36" ht="15" x14ac:dyDescent="0.25">
      <c r="A153" s="66"/>
      <c r="B153" s="66"/>
      <c r="C153" s="66">
        <v>660</v>
      </c>
      <c r="D153" s="66">
        <v>436.38400000000001</v>
      </c>
      <c r="E153" s="69"/>
      <c r="F153" s="69"/>
      <c r="G153" s="62">
        <v>660</v>
      </c>
      <c r="H153" s="62">
        <v>601.42899999999997</v>
      </c>
      <c r="I153" s="75"/>
      <c r="J153" s="75"/>
      <c r="K153" s="75">
        <v>660</v>
      </c>
      <c r="L153" s="75">
        <v>1211.06</v>
      </c>
      <c r="M153" s="30"/>
      <c r="N153" s="30"/>
      <c r="O153" s="30">
        <v>660</v>
      </c>
      <c r="P153" s="30">
        <v>901.54899999999998</v>
      </c>
      <c r="Q153" s="71"/>
      <c r="R153" s="71"/>
      <c r="S153" s="71">
        <v>660</v>
      </c>
      <c r="T153" s="71">
        <v>1765.83</v>
      </c>
      <c r="W153" s="119">
        <v>660</v>
      </c>
      <c r="X153" s="119">
        <v>1456.56</v>
      </c>
      <c r="Y153" s="117"/>
      <c r="Z153" s="117"/>
      <c r="AA153" s="117"/>
      <c r="AB153" s="117"/>
      <c r="AC153" s="40"/>
      <c r="AD153" s="40"/>
      <c r="AE153" s="40"/>
      <c r="AF153" s="40"/>
      <c r="AG153" s="40"/>
      <c r="AH153" s="40"/>
      <c r="AI153" s="40"/>
      <c r="AJ153" s="40"/>
    </row>
    <row r="154" spans="1:36" ht="15" x14ac:dyDescent="0.25">
      <c r="A154" s="66"/>
      <c r="B154" s="66"/>
      <c r="C154" s="67">
        <v>661</v>
      </c>
      <c r="D154" s="67">
        <v>431.71600000000001</v>
      </c>
      <c r="E154" s="69"/>
      <c r="F154" s="69"/>
      <c r="G154" s="62">
        <v>661</v>
      </c>
      <c r="H154" s="62">
        <v>608.43200000000002</v>
      </c>
      <c r="I154" s="75"/>
      <c r="J154" s="75"/>
      <c r="K154" s="76">
        <v>661</v>
      </c>
      <c r="L154" s="76">
        <v>1206.3900000000001</v>
      </c>
      <c r="M154" s="30"/>
      <c r="N154" s="30"/>
      <c r="O154" s="31">
        <v>661</v>
      </c>
      <c r="P154" s="31">
        <v>837.51900000000001</v>
      </c>
      <c r="Q154" s="71"/>
      <c r="R154" s="71"/>
      <c r="S154" s="72">
        <v>661</v>
      </c>
      <c r="T154" s="72">
        <v>1753.15</v>
      </c>
      <c r="W154" s="119">
        <v>661</v>
      </c>
      <c r="X154" s="119">
        <v>1402.52</v>
      </c>
      <c r="Y154" s="117"/>
      <c r="Z154" s="117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</row>
    <row r="155" spans="1:36" ht="15" x14ac:dyDescent="0.25">
      <c r="A155" s="66"/>
      <c r="B155" s="66"/>
      <c r="C155" s="67">
        <v>662</v>
      </c>
      <c r="D155" s="67">
        <v>434.05</v>
      </c>
      <c r="E155" s="69"/>
      <c r="F155" s="69"/>
      <c r="G155" s="62">
        <v>662</v>
      </c>
      <c r="H155" s="62">
        <v>612.43299999999999</v>
      </c>
      <c r="I155" s="75"/>
      <c r="J155" s="75"/>
      <c r="K155" s="76">
        <v>662</v>
      </c>
      <c r="L155" s="76">
        <v>1203.3800000000001</v>
      </c>
      <c r="M155" s="30"/>
      <c r="N155" s="30"/>
      <c r="O155" s="31">
        <v>662</v>
      </c>
      <c r="P155" s="31">
        <v>819.51099999999997</v>
      </c>
      <c r="Q155" s="71"/>
      <c r="R155" s="71"/>
      <c r="S155" s="72">
        <v>662</v>
      </c>
      <c r="T155" s="72">
        <v>1717.45</v>
      </c>
      <c r="W155" s="119">
        <v>662</v>
      </c>
      <c r="X155" s="119">
        <v>1407.53</v>
      </c>
      <c r="Y155" s="117"/>
      <c r="Z155" s="117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</row>
    <row r="156" spans="1:36" ht="15" x14ac:dyDescent="0.25">
      <c r="A156" s="66"/>
      <c r="B156" s="66"/>
      <c r="C156" s="67">
        <v>663</v>
      </c>
      <c r="D156" s="67">
        <v>415.71199999999999</v>
      </c>
      <c r="E156" s="69"/>
      <c r="F156" s="69"/>
      <c r="G156" s="62">
        <v>663</v>
      </c>
      <c r="H156" s="62">
        <v>614.1</v>
      </c>
      <c r="I156" s="75"/>
      <c r="J156" s="75"/>
      <c r="K156" s="76">
        <v>663</v>
      </c>
      <c r="L156" s="76">
        <v>1197.3800000000001</v>
      </c>
      <c r="M156" s="30"/>
      <c r="N156" s="30"/>
      <c r="O156" s="31">
        <v>663</v>
      </c>
      <c r="P156" s="31">
        <v>797.83500000000004</v>
      </c>
      <c r="Q156" s="71"/>
      <c r="R156" s="71"/>
      <c r="S156" s="72">
        <v>663</v>
      </c>
      <c r="T156" s="72">
        <v>1696.1</v>
      </c>
      <c r="W156" s="119">
        <v>663</v>
      </c>
      <c r="X156" s="119">
        <v>1411.19</v>
      </c>
      <c r="Y156" s="117"/>
      <c r="Z156" s="117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</row>
    <row r="157" spans="1:36" ht="15" x14ac:dyDescent="0.25">
      <c r="A157" s="66"/>
      <c r="B157" s="66"/>
      <c r="C157" s="67">
        <v>664</v>
      </c>
      <c r="D157" s="67">
        <v>437.05099999999999</v>
      </c>
      <c r="E157" s="69"/>
      <c r="F157" s="69"/>
      <c r="G157" s="62">
        <v>664</v>
      </c>
      <c r="H157" s="62">
        <v>596.428</v>
      </c>
      <c r="I157" s="75"/>
      <c r="J157" s="75"/>
      <c r="K157" s="76">
        <v>664</v>
      </c>
      <c r="L157" s="76">
        <v>1141.68</v>
      </c>
      <c r="M157" s="30"/>
      <c r="N157" s="30"/>
      <c r="O157" s="31">
        <v>664</v>
      </c>
      <c r="P157" s="31">
        <v>777.49400000000003</v>
      </c>
      <c r="Q157" s="71"/>
      <c r="R157" s="71"/>
      <c r="S157" s="72">
        <v>664</v>
      </c>
      <c r="T157" s="72">
        <v>1642.38</v>
      </c>
      <c r="W157" s="119">
        <v>664</v>
      </c>
      <c r="X157" s="119">
        <v>1355.49</v>
      </c>
      <c r="Y157" s="117"/>
      <c r="Z157" s="117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</row>
    <row r="158" spans="1:36" ht="15" x14ac:dyDescent="0.25">
      <c r="A158" s="66"/>
      <c r="B158" s="66"/>
      <c r="C158" s="67">
        <v>665</v>
      </c>
      <c r="D158" s="67">
        <v>423.38099999999997</v>
      </c>
      <c r="E158" s="69"/>
      <c r="F158" s="69"/>
      <c r="G158" s="62">
        <v>665</v>
      </c>
      <c r="H158" s="62">
        <v>603.76300000000003</v>
      </c>
      <c r="I158" s="75"/>
      <c r="J158" s="75"/>
      <c r="K158" s="76">
        <v>665</v>
      </c>
      <c r="L158" s="76">
        <v>1120</v>
      </c>
      <c r="M158" s="30"/>
      <c r="N158" s="30"/>
      <c r="O158" s="31">
        <v>665</v>
      </c>
      <c r="P158" s="31">
        <v>772.49199999999996</v>
      </c>
      <c r="Q158" s="71"/>
      <c r="R158" s="71"/>
      <c r="S158" s="72">
        <v>665</v>
      </c>
      <c r="T158" s="72">
        <v>1647.05</v>
      </c>
      <c r="W158" s="119">
        <v>665</v>
      </c>
      <c r="X158" s="119">
        <v>1327.8</v>
      </c>
      <c r="Y158" s="117"/>
      <c r="Z158" s="117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</row>
    <row r="159" spans="1:36" x14ac:dyDescent="0.2">
      <c r="A159" s="67"/>
      <c r="B159" s="67"/>
      <c r="C159" s="67">
        <v>666</v>
      </c>
      <c r="D159" s="67">
        <v>404.71</v>
      </c>
      <c r="E159" s="63"/>
      <c r="F159" s="63"/>
      <c r="G159" s="63">
        <v>666</v>
      </c>
      <c r="H159" s="63">
        <v>575.755</v>
      </c>
      <c r="I159" s="76"/>
      <c r="J159" s="76"/>
      <c r="K159" s="76">
        <v>666</v>
      </c>
      <c r="L159" s="76">
        <v>1080.6400000000001</v>
      </c>
      <c r="M159" s="31"/>
      <c r="N159" s="31"/>
      <c r="O159" s="31">
        <v>666</v>
      </c>
      <c r="P159" s="31">
        <v>813.84199999999998</v>
      </c>
      <c r="Q159" s="72"/>
      <c r="R159" s="72"/>
      <c r="S159" s="72">
        <v>666</v>
      </c>
      <c r="T159" s="72">
        <v>1630.04</v>
      </c>
      <c r="W159" s="119">
        <v>666</v>
      </c>
      <c r="X159" s="119">
        <v>1300.1099999999999</v>
      </c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</row>
    <row r="160" spans="1:36" x14ac:dyDescent="0.2">
      <c r="A160" s="67"/>
      <c r="B160" s="67"/>
      <c r="C160" s="67">
        <v>667</v>
      </c>
      <c r="D160" s="67">
        <v>400.04300000000001</v>
      </c>
      <c r="E160" s="63"/>
      <c r="F160" s="63"/>
      <c r="G160" s="63">
        <v>667</v>
      </c>
      <c r="H160" s="63">
        <v>576.42100000000005</v>
      </c>
      <c r="I160" s="76"/>
      <c r="J160" s="76"/>
      <c r="K160" s="76">
        <v>667</v>
      </c>
      <c r="L160" s="76">
        <v>1080.6400000000001</v>
      </c>
      <c r="M160" s="31"/>
      <c r="N160" s="31"/>
      <c r="O160" s="31">
        <v>667</v>
      </c>
      <c r="P160" s="31">
        <v>746.14800000000002</v>
      </c>
      <c r="Q160" s="72"/>
      <c r="R160" s="72"/>
      <c r="S160" s="72">
        <v>667</v>
      </c>
      <c r="T160" s="72">
        <v>1601.35</v>
      </c>
      <c r="W160" s="119">
        <v>667</v>
      </c>
      <c r="X160" s="119">
        <v>1270.0899999999999</v>
      </c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</row>
    <row r="161" spans="1:36" x14ac:dyDescent="0.2">
      <c r="A161" s="67"/>
      <c r="B161" s="67"/>
      <c r="C161" s="67">
        <v>668</v>
      </c>
      <c r="D161" s="67">
        <v>442.71899999999999</v>
      </c>
      <c r="E161" s="63"/>
      <c r="F161" s="63"/>
      <c r="G161" s="63">
        <v>668</v>
      </c>
      <c r="H161" s="63">
        <v>566.75199999999995</v>
      </c>
      <c r="I161" s="76"/>
      <c r="J161" s="76"/>
      <c r="K161" s="76">
        <v>668</v>
      </c>
      <c r="L161" s="76">
        <v>1071.3</v>
      </c>
      <c r="M161" s="31"/>
      <c r="N161" s="31"/>
      <c r="O161" s="31">
        <v>668</v>
      </c>
      <c r="P161" s="31">
        <v>765.15599999999995</v>
      </c>
      <c r="Q161" s="72"/>
      <c r="R161" s="72"/>
      <c r="S161" s="72">
        <v>668</v>
      </c>
      <c r="T161" s="72">
        <v>1555.97</v>
      </c>
      <c r="W161" s="119">
        <v>668</v>
      </c>
      <c r="X161" s="119">
        <v>1251.4100000000001</v>
      </c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</row>
    <row r="162" spans="1:36" x14ac:dyDescent="0.2">
      <c r="A162" s="67"/>
      <c r="B162" s="67"/>
      <c r="C162" s="67">
        <v>669</v>
      </c>
      <c r="D162" s="67">
        <v>423.71499999999997</v>
      </c>
      <c r="E162" s="63"/>
      <c r="F162" s="63"/>
      <c r="G162" s="63">
        <v>669</v>
      </c>
      <c r="H162" s="63">
        <v>583.75699999999995</v>
      </c>
      <c r="I162" s="76"/>
      <c r="J162" s="76"/>
      <c r="K162" s="76">
        <v>669</v>
      </c>
      <c r="L162" s="76">
        <v>1062.6300000000001</v>
      </c>
      <c r="M162" s="31"/>
      <c r="N162" s="31"/>
      <c r="O162" s="31">
        <v>669</v>
      </c>
      <c r="P162" s="31">
        <v>767.49</v>
      </c>
      <c r="Q162" s="72"/>
      <c r="R162" s="72"/>
      <c r="S162" s="72">
        <v>669</v>
      </c>
      <c r="T162" s="72">
        <v>1465.24</v>
      </c>
      <c r="W162" s="119">
        <v>669</v>
      </c>
      <c r="X162" s="119">
        <v>1235.4000000000001</v>
      </c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</row>
    <row r="163" spans="1:36" x14ac:dyDescent="0.2">
      <c r="A163" s="67"/>
      <c r="B163" s="67"/>
      <c r="C163" s="67">
        <v>670</v>
      </c>
      <c r="D163" s="67">
        <v>426.71499999999997</v>
      </c>
      <c r="E163" s="63"/>
      <c r="F163" s="63"/>
      <c r="G163" s="63">
        <v>670</v>
      </c>
      <c r="H163" s="63">
        <v>570.08600000000001</v>
      </c>
      <c r="I163" s="76"/>
      <c r="J163" s="76"/>
      <c r="K163" s="76">
        <v>670</v>
      </c>
      <c r="L163" s="76">
        <v>1064.97</v>
      </c>
      <c r="M163" s="31"/>
      <c r="N163" s="31"/>
      <c r="O163" s="31">
        <v>670</v>
      </c>
      <c r="P163" s="31">
        <v>716.46900000000005</v>
      </c>
      <c r="Q163" s="72"/>
      <c r="R163" s="72"/>
      <c r="S163" s="72">
        <v>670</v>
      </c>
      <c r="T163" s="72">
        <v>1461.9</v>
      </c>
      <c r="W163" s="119">
        <v>670</v>
      </c>
      <c r="X163" s="119">
        <v>1241.4100000000001</v>
      </c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</row>
    <row r="164" spans="1:36" x14ac:dyDescent="0.2">
      <c r="A164" s="67"/>
      <c r="B164" s="67"/>
      <c r="C164" s="67">
        <v>671</v>
      </c>
      <c r="D164" s="67">
        <v>427.38200000000001</v>
      </c>
      <c r="E164" s="63"/>
      <c r="F164" s="63"/>
      <c r="G164" s="63">
        <v>671</v>
      </c>
      <c r="H164" s="63">
        <v>571.75300000000004</v>
      </c>
      <c r="I164" s="76"/>
      <c r="J164" s="76"/>
      <c r="K164" s="76">
        <v>671</v>
      </c>
      <c r="L164" s="76">
        <v>998.26400000000001</v>
      </c>
      <c r="M164" s="31"/>
      <c r="N164" s="31"/>
      <c r="O164" s="31">
        <v>671</v>
      </c>
      <c r="P164" s="31">
        <v>736.81100000000004</v>
      </c>
      <c r="Q164" s="72"/>
      <c r="R164" s="72"/>
      <c r="S164" s="72">
        <v>671</v>
      </c>
      <c r="T164" s="72">
        <v>1411.86</v>
      </c>
      <c r="W164" s="119">
        <v>671</v>
      </c>
      <c r="X164" s="119">
        <v>1183.7</v>
      </c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</row>
    <row r="165" spans="1:36" x14ac:dyDescent="0.2">
      <c r="A165" s="67"/>
      <c r="B165" s="67"/>
      <c r="C165" s="67">
        <v>672</v>
      </c>
      <c r="D165" s="67">
        <v>418.04599999999999</v>
      </c>
      <c r="E165" s="63"/>
      <c r="F165" s="63"/>
      <c r="G165" s="63">
        <v>672</v>
      </c>
      <c r="H165" s="63">
        <v>529.40800000000002</v>
      </c>
      <c r="I165" s="76"/>
      <c r="J165" s="76"/>
      <c r="K165" s="76">
        <v>672</v>
      </c>
      <c r="L165" s="76">
        <v>1013.94</v>
      </c>
      <c r="M165" s="31"/>
      <c r="N165" s="31"/>
      <c r="O165" s="31">
        <v>672</v>
      </c>
      <c r="P165" s="31">
        <v>751.81700000000001</v>
      </c>
      <c r="Q165" s="72"/>
      <c r="R165" s="72"/>
      <c r="S165" s="72">
        <v>672</v>
      </c>
      <c r="T165" s="72">
        <v>1405.86</v>
      </c>
      <c r="W165" s="119">
        <v>672</v>
      </c>
      <c r="X165" s="119">
        <v>1158.02</v>
      </c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</row>
    <row r="166" spans="1:36" x14ac:dyDescent="0.2">
      <c r="A166" s="67"/>
      <c r="B166" s="67"/>
      <c r="C166" s="67">
        <v>673</v>
      </c>
      <c r="D166" s="67">
        <v>431.71600000000001</v>
      </c>
      <c r="E166" s="63"/>
      <c r="F166" s="63"/>
      <c r="G166" s="63">
        <v>673</v>
      </c>
      <c r="H166" s="63">
        <v>582.423</v>
      </c>
      <c r="I166" s="76"/>
      <c r="J166" s="76"/>
      <c r="K166" s="76">
        <v>673</v>
      </c>
      <c r="L166" s="76">
        <v>1004.27</v>
      </c>
      <c r="M166" s="31"/>
      <c r="N166" s="31"/>
      <c r="O166" s="31">
        <v>673</v>
      </c>
      <c r="P166" s="31">
        <v>740.81200000000001</v>
      </c>
      <c r="Q166" s="72"/>
      <c r="R166" s="72"/>
      <c r="S166" s="72">
        <v>673</v>
      </c>
      <c r="T166" s="72">
        <v>1379.17</v>
      </c>
      <c r="W166" s="119">
        <v>673</v>
      </c>
      <c r="X166" s="119">
        <v>1135.67</v>
      </c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</row>
    <row r="167" spans="1:36" x14ac:dyDescent="0.2">
      <c r="A167" s="67"/>
      <c r="B167" s="67"/>
      <c r="C167" s="67">
        <v>674</v>
      </c>
      <c r="D167" s="67">
        <v>408.37799999999999</v>
      </c>
      <c r="E167" s="63"/>
      <c r="F167" s="63"/>
      <c r="G167" s="63">
        <v>674</v>
      </c>
      <c r="H167" s="63">
        <v>581.423</v>
      </c>
      <c r="I167" s="76"/>
      <c r="J167" s="76"/>
      <c r="K167" s="76">
        <v>674</v>
      </c>
      <c r="L167" s="76">
        <v>968.58199999999999</v>
      </c>
      <c r="M167" s="31"/>
      <c r="N167" s="31"/>
      <c r="O167" s="31">
        <v>674</v>
      </c>
      <c r="P167" s="31">
        <v>729.47400000000005</v>
      </c>
      <c r="Q167" s="72"/>
      <c r="R167" s="72"/>
      <c r="S167" s="72">
        <v>674</v>
      </c>
      <c r="T167" s="72">
        <v>1358.16</v>
      </c>
      <c r="W167" s="119">
        <v>674</v>
      </c>
      <c r="X167" s="119">
        <v>1119.67</v>
      </c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</row>
    <row r="168" spans="1:36" x14ac:dyDescent="0.2">
      <c r="A168" s="67"/>
      <c r="B168" s="67"/>
      <c r="C168" s="67">
        <v>675</v>
      </c>
      <c r="D168" s="67">
        <v>417.38</v>
      </c>
      <c r="E168" s="63"/>
      <c r="F168" s="63"/>
      <c r="G168" s="63">
        <v>675</v>
      </c>
      <c r="H168" s="63">
        <v>552.41399999999999</v>
      </c>
      <c r="I168" s="76"/>
      <c r="J168" s="76"/>
      <c r="K168" s="76">
        <v>675</v>
      </c>
      <c r="L168" s="76">
        <v>959.57799999999997</v>
      </c>
      <c r="M168" s="31"/>
      <c r="N168" s="31"/>
      <c r="O168" s="31">
        <v>675</v>
      </c>
      <c r="P168" s="31">
        <v>686.45799999999997</v>
      </c>
      <c r="Q168" s="72"/>
      <c r="R168" s="72"/>
      <c r="S168" s="72">
        <v>675</v>
      </c>
      <c r="T168" s="72">
        <v>1325.47</v>
      </c>
      <c r="W168" s="119">
        <v>675</v>
      </c>
      <c r="X168" s="119">
        <v>1109.99</v>
      </c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</row>
    <row r="169" spans="1:36" x14ac:dyDescent="0.2">
      <c r="A169" s="67"/>
      <c r="B169" s="67"/>
      <c r="C169" s="67">
        <v>676</v>
      </c>
      <c r="D169" s="67">
        <v>428.38200000000001</v>
      </c>
      <c r="E169" s="63"/>
      <c r="F169" s="63"/>
      <c r="G169" s="63">
        <v>676</v>
      </c>
      <c r="H169" s="63">
        <v>543.07899999999995</v>
      </c>
      <c r="I169" s="76"/>
      <c r="J169" s="76"/>
      <c r="K169" s="76">
        <v>676</v>
      </c>
      <c r="L169" s="76">
        <v>952.57500000000005</v>
      </c>
      <c r="M169" s="31"/>
      <c r="N169" s="31"/>
      <c r="O169" s="31">
        <v>676</v>
      </c>
      <c r="P169" s="31">
        <v>701.13</v>
      </c>
      <c r="Q169" s="72"/>
      <c r="R169" s="72"/>
      <c r="S169" s="72">
        <v>676</v>
      </c>
      <c r="T169" s="72">
        <v>1272.76</v>
      </c>
      <c r="W169" s="119">
        <v>676</v>
      </c>
      <c r="X169" s="119">
        <v>1064.97</v>
      </c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</row>
    <row r="170" spans="1:36" x14ac:dyDescent="0.2">
      <c r="A170" s="67"/>
      <c r="B170" s="67"/>
      <c r="C170" s="67">
        <v>677</v>
      </c>
      <c r="D170" s="67">
        <v>408.37799999999999</v>
      </c>
      <c r="E170" s="63"/>
      <c r="F170" s="63"/>
      <c r="G170" s="63">
        <v>677</v>
      </c>
      <c r="H170" s="63">
        <v>527.07399999999996</v>
      </c>
      <c r="I170" s="76"/>
      <c r="J170" s="76"/>
      <c r="K170" s="76">
        <v>677</v>
      </c>
      <c r="L170" s="76">
        <v>939.90099999999995</v>
      </c>
      <c r="M170" s="31"/>
      <c r="N170" s="31"/>
      <c r="O170" s="31">
        <v>677</v>
      </c>
      <c r="P170" s="31">
        <v>661.11599999999999</v>
      </c>
      <c r="Q170" s="72"/>
      <c r="R170" s="72"/>
      <c r="S170" s="72">
        <v>677</v>
      </c>
      <c r="T170" s="72">
        <v>1304.78</v>
      </c>
      <c r="W170" s="119">
        <v>677</v>
      </c>
      <c r="X170" s="119">
        <v>1048.96</v>
      </c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</row>
    <row r="171" spans="1:36" x14ac:dyDescent="0.2">
      <c r="A171" s="67"/>
      <c r="B171" s="67"/>
      <c r="C171" s="67">
        <v>678</v>
      </c>
      <c r="D171" s="67">
        <v>441.05200000000002</v>
      </c>
      <c r="E171" s="63"/>
      <c r="F171" s="63"/>
      <c r="G171" s="63">
        <v>678</v>
      </c>
      <c r="H171" s="63">
        <v>534.07600000000002</v>
      </c>
      <c r="I171" s="76"/>
      <c r="J171" s="76"/>
      <c r="K171" s="76">
        <v>678</v>
      </c>
      <c r="L171" s="76">
        <v>894.21199999999999</v>
      </c>
      <c r="M171" s="31"/>
      <c r="N171" s="31"/>
      <c r="O171" s="31">
        <v>678</v>
      </c>
      <c r="P171" s="31">
        <v>643.11</v>
      </c>
      <c r="Q171" s="72"/>
      <c r="R171" s="72"/>
      <c r="S171" s="72">
        <v>678</v>
      </c>
      <c r="T171" s="72">
        <v>1268.0899999999999</v>
      </c>
      <c r="W171" s="119">
        <v>678</v>
      </c>
      <c r="X171" s="119">
        <v>1054.96</v>
      </c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</row>
    <row r="172" spans="1:36" x14ac:dyDescent="0.2">
      <c r="A172" s="67"/>
      <c r="B172" s="67"/>
      <c r="C172" s="67">
        <v>679</v>
      </c>
      <c r="D172" s="67">
        <v>398.04199999999997</v>
      </c>
      <c r="E172" s="63"/>
      <c r="F172" s="63"/>
      <c r="G172" s="63">
        <v>679</v>
      </c>
      <c r="H172" s="63">
        <v>500.06599999999997</v>
      </c>
      <c r="I172" s="76"/>
      <c r="J172" s="76"/>
      <c r="K172" s="76">
        <v>679</v>
      </c>
      <c r="L172" s="76">
        <v>875.87</v>
      </c>
      <c r="M172" s="31"/>
      <c r="N172" s="31"/>
      <c r="O172" s="31">
        <v>679</v>
      </c>
      <c r="P172" s="31">
        <v>694.46100000000001</v>
      </c>
      <c r="Q172" s="72"/>
      <c r="R172" s="72"/>
      <c r="S172" s="72">
        <v>679</v>
      </c>
      <c r="T172" s="72">
        <v>1212.3900000000001</v>
      </c>
      <c r="W172" s="119">
        <v>679</v>
      </c>
      <c r="X172" s="119">
        <v>1008.6</v>
      </c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</row>
    <row r="173" spans="1:36" x14ac:dyDescent="0.2">
      <c r="A173" s="67"/>
      <c r="B173" s="67"/>
      <c r="C173" s="67">
        <v>680</v>
      </c>
      <c r="D173" s="67">
        <v>413.37900000000002</v>
      </c>
      <c r="E173" s="63"/>
      <c r="F173" s="63"/>
      <c r="G173" s="63">
        <v>680</v>
      </c>
      <c r="H173" s="63">
        <v>517.07100000000003</v>
      </c>
      <c r="I173" s="76"/>
      <c r="J173" s="76"/>
      <c r="K173" s="76">
        <v>680</v>
      </c>
      <c r="L173" s="76">
        <v>840.85400000000004</v>
      </c>
      <c r="M173" s="31"/>
      <c r="N173" s="31"/>
      <c r="O173" s="31">
        <v>680</v>
      </c>
      <c r="P173" s="31">
        <v>677.45500000000004</v>
      </c>
      <c r="Q173" s="72"/>
      <c r="R173" s="72"/>
      <c r="S173" s="72">
        <v>680</v>
      </c>
      <c r="T173" s="72">
        <v>1170.03</v>
      </c>
      <c r="W173" s="119">
        <v>680</v>
      </c>
      <c r="X173" s="119">
        <v>993.59500000000003</v>
      </c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</row>
    <row r="174" spans="1:36" x14ac:dyDescent="0.2">
      <c r="A174" s="67"/>
      <c r="B174" s="67"/>
      <c r="C174" s="67">
        <v>681</v>
      </c>
      <c r="D174" s="67">
        <v>419.04700000000003</v>
      </c>
      <c r="E174" s="63"/>
      <c r="F174" s="63"/>
      <c r="G174" s="63">
        <v>681</v>
      </c>
      <c r="H174" s="63">
        <v>527.74099999999999</v>
      </c>
      <c r="I174" s="76"/>
      <c r="J174" s="76"/>
      <c r="K174" s="76">
        <v>681</v>
      </c>
      <c r="L174" s="76">
        <v>863.19799999999998</v>
      </c>
      <c r="M174" s="31"/>
      <c r="N174" s="31"/>
      <c r="O174" s="31">
        <v>681</v>
      </c>
      <c r="P174" s="31">
        <v>621.76900000000001</v>
      </c>
      <c r="Q174" s="72"/>
      <c r="R174" s="72"/>
      <c r="S174" s="72">
        <v>681</v>
      </c>
      <c r="T174" s="72">
        <v>1189.71</v>
      </c>
      <c r="W174" s="119">
        <v>681</v>
      </c>
      <c r="X174" s="119">
        <v>986.59100000000001</v>
      </c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</row>
    <row r="175" spans="1:36" x14ac:dyDescent="0.2">
      <c r="A175" s="67"/>
      <c r="B175" s="67"/>
      <c r="C175" s="67">
        <v>682</v>
      </c>
      <c r="D175" s="67">
        <v>414.71199999999999</v>
      </c>
      <c r="E175" s="63"/>
      <c r="F175" s="63"/>
      <c r="G175" s="63">
        <v>682</v>
      </c>
      <c r="H175" s="63">
        <v>522.40599999999995</v>
      </c>
      <c r="I175" s="76"/>
      <c r="J175" s="76"/>
      <c r="K175" s="76">
        <v>682</v>
      </c>
      <c r="L175" s="76">
        <v>825.18</v>
      </c>
      <c r="M175" s="31"/>
      <c r="N175" s="31"/>
      <c r="O175" s="31">
        <v>682</v>
      </c>
      <c r="P175" s="31">
        <v>641.10900000000004</v>
      </c>
      <c r="Q175" s="72"/>
      <c r="R175" s="72"/>
      <c r="S175" s="72">
        <v>682</v>
      </c>
      <c r="T175" s="72">
        <v>1136.01</v>
      </c>
      <c r="W175" s="119">
        <v>682</v>
      </c>
      <c r="X175" s="119">
        <v>979.92100000000005</v>
      </c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</row>
    <row r="176" spans="1:36" x14ac:dyDescent="0.2">
      <c r="A176" s="67"/>
      <c r="B176" s="67"/>
      <c r="C176" s="67">
        <v>683</v>
      </c>
      <c r="D176" s="67">
        <v>438.71800000000002</v>
      </c>
      <c r="E176" s="63"/>
      <c r="F176" s="63"/>
      <c r="G176" s="63">
        <v>683</v>
      </c>
      <c r="H176" s="63">
        <v>509.06900000000002</v>
      </c>
      <c r="I176" s="76"/>
      <c r="J176" s="76"/>
      <c r="K176" s="76">
        <v>683</v>
      </c>
      <c r="L176" s="76">
        <v>794.16700000000003</v>
      </c>
      <c r="M176" s="31"/>
      <c r="N176" s="31"/>
      <c r="O176" s="31">
        <v>683</v>
      </c>
      <c r="P176" s="31">
        <v>621.76900000000001</v>
      </c>
      <c r="Q176" s="72"/>
      <c r="R176" s="72"/>
      <c r="S176" s="72">
        <v>683</v>
      </c>
      <c r="T176" s="72">
        <v>1096.6500000000001</v>
      </c>
      <c r="W176" s="119">
        <v>683</v>
      </c>
      <c r="X176" s="119">
        <v>949.572</v>
      </c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</row>
    <row r="177" spans="1:36" x14ac:dyDescent="0.2">
      <c r="A177" s="67"/>
      <c r="B177" s="67"/>
      <c r="C177" s="67">
        <v>684</v>
      </c>
      <c r="D177" s="67">
        <v>399.709</v>
      </c>
      <c r="E177" s="63"/>
      <c r="F177" s="63"/>
      <c r="G177" s="63">
        <v>684</v>
      </c>
      <c r="H177" s="63">
        <v>517.072</v>
      </c>
      <c r="I177" s="76"/>
      <c r="J177" s="76"/>
      <c r="K177" s="76">
        <v>684</v>
      </c>
      <c r="L177" s="76">
        <v>794.50099999999998</v>
      </c>
      <c r="M177" s="31"/>
      <c r="N177" s="31"/>
      <c r="O177" s="31">
        <v>684</v>
      </c>
      <c r="P177" s="31">
        <v>645.77700000000004</v>
      </c>
      <c r="Q177" s="72"/>
      <c r="R177" s="72"/>
      <c r="S177" s="72">
        <v>684</v>
      </c>
      <c r="T177" s="72">
        <v>1074.31</v>
      </c>
      <c r="W177" s="119">
        <v>684</v>
      </c>
      <c r="X177" s="119">
        <v>903.21600000000001</v>
      </c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</row>
    <row r="178" spans="1:36" x14ac:dyDescent="0.2">
      <c r="A178" s="67"/>
      <c r="B178" s="67"/>
      <c r="C178" s="67">
        <v>685</v>
      </c>
      <c r="D178" s="67">
        <v>421.714</v>
      </c>
      <c r="E178" s="63"/>
      <c r="F178" s="63"/>
      <c r="G178" s="63">
        <v>685</v>
      </c>
      <c r="H178" s="63">
        <v>499.733</v>
      </c>
      <c r="I178" s="76"/>
      <c r="J178" s="76"/>
      <c r="K178" s="76">
        <v>685</v>
      </c>
      <c r="L178" s="76">
        <v>782.49599999999998</v>
      </c>
      <c r="M178" s="31"/>
      <c r="N178" s="31"/>
      <c r="O178" s="31">
        <v>685</v>
      </c>
      <c r="P178" s="31">
        <v>597.09500000000003</v>
      </c>
      <c r="Q178" s="72"/>
      <c r="R178" s="72"/>
      <c r="S178" s="72">
        <v>685</v>
      </c>
      <c r="T178" s="72">
        <v>1064.6300000000001</v>
      </c>
      <c r="W178" s="119">
        <v>685</v>
      </c>
      <c r="X178" s="119">
        <v>916.89</v>
      </c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</row>
    <row r="179" spans="1:36" x14ac:dyDescent="0.2">
      <c r="A179" s="67"/>
      <c r="B179" s="67"/>
      <c r="C179" s="67">
        <v>686</v>
      </c>
      <c r="D179" s="67">
        <v>419.38</v>
      </c>
      <c r="E179" s="63"/>
      <c r="F179" s="63"/>
      <c r="G179" s="63">
        <v>686</v>
      </c>
      <c r="H179" s="63">
        <v>493.065</v>
      </c>
      <c r="I179" s="76"/>
      <c r="J179" s="76"/>
      <c r="K179" s="76">
        <v>686</v>
      </c>
      <c r="L179" s="76">
        <v>778.827</v>
      </c>
      <c r="M179" s="31"/>
      <c r="N179" s="31"/>
      <c r="O179" s="31">
        <v>686</v>
      </c>
      <c r="P179" s="31">
        <v>616.101</v>
      </c>
      <c r="Q179" s="72"/>
      <c r="R179" s="72"/>
      <c r="S179" s="72">
        <v>686</v>
      </c>
      <c r="T179" s="72">
        <v>1045.29</v>
      </c>
      <c r="W179" s="119">
        <v>686</v>
      </c>
      <c r="X179" s="119">
        <v>877.53800000000001</v>
      </c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</row>
    <row r="180" spans="1:36" x14ac:dyDescent="0.2">
      <c r="A180" s="67"/>
      <c r="B180" s="67"/>
      <c r="C180" s="67">
        <v>687</v>
      </c>
      <c r="D180" s="67">
        <v>416.37900000000002</v>
      </c>
      <c r="E180" s="63"/>
      <c r="F180" s="63"/>
      <c r="G180" s="63">
        <v>687</v>
      </c>
      <c r="H180" s="63">
        <v>515.73699999999997</v>
      </c>
      <c r="I180" s="76"/>
      <c r="J180" s="76"/>
      <c r="K180" s="76">
        <v>687</v>
      </c>
      <c r="L180" s="76">
        <v>796.83500000000004</v>
      </c>
      <c r="M180" s="31"/>
      <c r="N180" s="31"/>
      <c r="O180" s="31">
        <v>687</v>
      </c>
      <c r="P180" s="31">
        <v>619.10199999999998</v>
      </c>
      <c r="Q180" s="72"/>
      <c r="R180" s="72"/>
      <c r="S180" s="72">
        <v>687</v>
      </c>
      <c r="T180" s="72">
        <v>1023.28</v>
      </c>
      <c r="W180" s="119">
        <v>687</v>
      </c>
      <c r="X180" s="119">
        <v>902.88300000000004</v>
      </c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</row>
    <row r="181" spans="1:36" x14ac:dyDescent="0.2">
      <c r="A181" s="67"/>
      <c r="B181" s="67"/>
      <c r="C181" s="67">
        <v>688</v>
      </c>
      <c r="D181" s="67">
        <v>400.04199999999997</v>
      </c>
      <c r="E181" s="63"/>
      <c r="F181" s="63"/>
      <c r="G181" s="63">
        <v>688</v>
      </c>
      <c r="H181" s="63">
        <v>475.06</v>
      </c>
      <c r="I181" s="76"/>
      <c r="J181" s="76"/>
      <c r="K181" s="76">
        <v>688</v>
      </c>
      <c r="L181" s="76">
        <v>753.48400000000004</v>
      </c>
      <c r="M181" s="31"/>
      <c r="N181" s="31"/>
      <c r="O181" s="31">
        <v>688</v>
      </c>
      <c r="P181" s="31">
        <v>639.10799999999995</v>
      </c>
      <c r="Q181" s="72"/>
      <c r="R181" s="72"/>
      <c r="S181" s="72">
        <v>688</v>
      </c>
      <c r="T181" s="72">
        <v>1005.6</v>
      </c>
      <c r="W181" s="119">
        <v>688</v>
      </c>
      <c r="X181" s="119">
        <v>867.53300000000002</v>
      </c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</row>
    <row r="182" spans="1:36" x14ac:dyDescent="0.2">
      <c r="A182" s="67"/>
      <c r="B182" s="67"/>
      <c r="C182" s="67">
        <v>689</v>
      </c>
      <c r="D182" s="67">
        <v>420.04700000000003</v>
      </c>
      <c r="E182" s="63"/>
      <c r="F182" s="63"/>
      <c r="G182" s="63">
        <v>689</v>
      </c>
      <c r="H182" s="63">
        <v>508.06900000000002</v>
      </c>
      <c r="I182" s="76"/>
      <c r="J182" s="76"/>
      <c r="K182" s="76">
        <v>689</v>
      </c>
      <c r="L182" s="76">
        <v>736.81</v>
      </c>
      <c r="M182" s="31"/>
      <c r="N182" s="31"/>
      <c r="O182" s="31">
        <v>689</v>
      </c>
      <c r="P182" s="31">
        <v>596.428</v>
      </c>
      <c r="Q182" s="72"/>
      <c r="R182" s="72"/>
      <c r="S182" s="72">
        <v>689</v>
      </c>
      <c r="T182" s="72">
        <v>982.58900000000006</v>
      </c>
      <c r="W182" s="119">
        <v>689</v>
      </c>
      <c r="X182" s="119">
        <v>860.86300000000006</v>
      </c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</row>
    <row r="183" spans="1:36" x14ac:dyDescent="0.2">
      <c r="A183" s="67"/>
      <c r="B183" s="67"/>
      <c r="C183" s="67">
        <v>690</v>
      </c>
      <c r="D183" s="67">
        <v>422.04700000000003</v>
      </c>
      <c r="E183" s="63"/>
      <c r="F183" s="63"/>
      <c r="G183" s="63">
        <v>690</v>
      </c>
      <c r="H183" s="63">
        <v>499.06599999999997</v>
      </c>
      <c r="I183" s="76"/>
      <c r="J183" s="76"/>
      <c r="K183" s="76">
        <v>690</v>
      </c>
      <c r="L183" s="76">
        <v>705.46500000000003</v>
      </c>
      <c r="M183" s="31"/>
      <c r="N183" s="31"/>
      <c r="O183" s="31">
        <v>690</v>
      </c>
      <c r="P183" s="31">
        <v>596.428</v>
      </c>
      <c r="Q183" s="72"/>
      <c r="R183" s="72"/>
      <c r="S183" s="72">
        <v>690</v>
      </c>
      <c r="T183" s="72">
        <v>971.58399999999995</v>
      </c>
      <c r="W183" s="119">
        <v>690</v>
      </c>
      <c r="X183" s="119">
        <v>892.21100000000001</v>
      </c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</row>
    <row r="184" spans="1:36" x14ac:dyDescent="0.2">
      <c r="A184" s="67"/>
      <c r="B184" s="67"/>
      <c r="C184" s="67">
        <v>691</v>
      </c>
      <c r="D184" s="67">
        <v>381.70499999999998</v>
      </c>
      <c r="E184" s="63"/>
      <c r="F184" s="63"/>
      <c r="G184" s="63">
        <v>691</v>
      </c>
      <c r="H184" s="63">
        <v>532.74199999999996</v>
      </c>
      <c r="I184" s="76"/>
      <c r="J184" s="76"/>
      <c r="K184" s="76">
        <v>691</v>
      </c>
      <c r="L184" s="76">
        <v>718.47</v>
      </c>
      <c r="M184" s="31"/>
      <c r="N184" s="31"/>
      <c r="O184" s="31">
        <v>691</v>
      </c>
      <c r="P184" s="31">
        <v>558.74900000000002</v>
      </c>
      <c r="Q184" s="72"/>
      <c r="R184" s="72"/>
      <c r="S184" s="72">
        <v>691</v>
      </c>
      <c r="T184" s="72">
        <v>963.24599999999998</v>
      </c>
      <c r="W184" s="119">
        <v>691</v>
      </c>
      <c r="X184" s="119">
        <v>847.85699999999997</v>
      </c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</row>
    <row r="185" spans="1:36" x14ac:dyDescent="0.2">
      <c r="A185" s="67"/>
      <c r="B185" s="67"/>
      <c r="C185" s="67">
        <v>692</v>
      </c>
      <c r="D185" s="67">
        <v>428.04899999999998</v>
      </c>
      <c r="E185" s="63"/>
      <c r="F185" s="63"/>
      <c r="G185" s="63">
        <v>692</v>
      </c>
      <c r="H185" s="63">
        <v>473.39299999999997</v>
      </c>
      <c r="I185" s="76"/>
      <c r="J185" s="76"/>
      <c r="K185" s="76">
        <v>692</v>
      </c>
      <c r="L185" s="76">
        <v>717.13599999999997</v>
      </c>
      <c r="M185" s="31"/>
      <c r="N185" s="31"/>
      <c r="O185" s="31">
        <v>692</v>
      </c>
      <c r="P185" s="31">
        <v>592.76</v>
      </c>
      <c r="Q185" s="72"/>
      <c r="R185" s="72"/>
      <c r="S185" s="72">
        <v>692</v>
      </c>
      <c r="T185" s="72">
        <v>940.23500000000001</v>
      </c>
      <c r="W185" s="119">
        <v>692</v>
      </c>
      <c r="X185" s="119">
        <v>809.17399999999998</v>
      </c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</row>
    <row r="186" spans="1:36" x14ac:dyDescent="0.2">
      <c r="A186" s="67"/>
      <c r="B186" s="67"/>
      <c r="C186" s="67">
        <v>693</v>
      </c>
      <c r="D186" s="67">
        <v>392.041</v>
      </c>
      <c r="E186" s="63"/>
      <c r="F186" s="63"/>
      <c r="G186" s="63">
        <v>693</v>
      </c>
      <c r="H186" s="63">
        <v>484.39600000000002</v>
      </c>
      <c r="I186" s="76"/>
      <c r="J186" s="76"/>
      <c r="K186" s="76">
        <v>693</v>
      </c>
      <c r="L186" s="76">
        <v>707.46600000000001</v>
      </c>
      <c r="M186" s="31"/>
      <c r="N186" s="31"/>
      <c r="O186" s="31">
        <v>693</v>
      </c>
      <c r="P186" s="31">
        <v>590.09199999999998</v>
      </c>
      <c r="Q186" s="72"/>
      <c r="R186" s="72"/>
      <c r="S186" s="72">
        <v>693</v>
      </c>
      <c r="T186" s="72">
        <v>877.53700000000003</v>
      </c>
      <c r="W186" s="119">
        <v>693</v>
      </c>
      <c r="X186" s="119">
        <v>777.16</v>
      </c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</row>
    <row r="187" spans="1:36" x14ac:dyDescent="0.2">
      <c r="A187" s="67"/>
      <c r="B187" s="67"/>
      <c r="C187" s="67">
        <v>694</v>
      </c>
      <c r="D187" s="67">
        <v>411.37799999999999</v>
      </c>
      <c r="E187" s="63"/>
      <c r="F187" s="63"/>
      <c r="G187" s="63">
        <v>694</v>
      </c>
      <c r="H187" s="63">
        <v>478.06099999999998</v>
      </c>
      <c r="I187" s="76"/>
      <c r="J187" s="76"/>
      <c r="K187" s="76">
        <v>694</v>
      </c>
      <c r="L187" s="76">
        <v>694.12800000000004</v>
      </c>
      <c r="M187" s="31"/>
      <c r="N187" s="31"/>
      <c r="O187" s="31">
        <v>694</v>
      </c>
      <c r="P187" s="31">
        <v>546.74599999999998</v>
      </c>
      <c r="Q187" s="72"/>
      <c r="R187" s="72"/>
      <c r="S187" s="72">
        <v>694</v>
      </c>
      <c r="T187" s="72">
        <v>903.88400000000001</v>
      </c>
      <c r="W187" s="119">
        <v>694</v>
      </c>
      <c r="X187" s="119">
        <v>806.83900000000006</v>
      </c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</row>
    <row r="188" spans="1:36" x14ac:dyDescent="0.2">
      <c r="A188" s="67"/>
      <c r="B188" s="67"/>
      <c r="C188" s="67">
        <v>695</v>
      </c>
      <c r="D188" s="67">
        <v>412.37799999999999</v>
      </c>
      <c r="E188" s="63"/>
      <c r="F188" s="63"/>
      <c r="G188" s="63">
        <v>695</v>
      </c>
      <c r="H188" s="63">
        <v>464.05700000000002</v>
      </c>
      <c r="I188" s="76"/>
      <c r="J188" s="76"/>
      <c r="K188" s="76">
        <v>695</v>
      </c>
      <c r="L188" s="76">
        <v>694.46100000000001</v>
      </c>
      <c r="M188" s="31"/>
      <c r="N188" s="31"/>
      <c r="O188" s="31">
        <v>695</v>
      </c>
      <c r="P188" s="31">
        <v>547.74599999999998</v>
      </c>
      <c r="Q188" s="72"/>
      <c r="R188" s="72"/>
      <c r="S188" s="72">
        <v>695</v>
      </c>
      <c r="T188" s="72">
        <v>910.553</v>
      </c>
      <c r="W188" s="119">
        <v>695</v>
      </c>
      <c r="X188" s="119">
        <v>781.16200000000003</v>
      </c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</row>
    <row r="189" spans="1:36" x14ac:dyDescent="0.2">
      <c r="A189" s="67"/>
      <c r="B189" s="67"/>
      <c r="C189" s="67">
        <v>696</v>
      </c>
      <c r="D189" s="67">
        <v>399.04199999999997</v>
      </c>
      <c r="E189" s="63"/>
      <c r="F189" s="63"/>
      <c r="G189" s="63">
        <v>696</v>
      </c>
      <c r="H189" s="63">
        <v>478.39400000000001</v>
      </c>
      <c r="I189" s="76"/>
      <c r="J189" s="76"/>
      <c r="K189" s="76">
        <v>696</v>
      </c>
      <c r="L189" s="76">
        <v>671.45299999999997</v>
      </c>
      <c r="M189" s="31"/>
      <c r="N189" s="31"/>
      <c r="O189" s="31">
        <v>696</v>
      </c>
      <c r="P189" s="31">
        <v>565.75199999999995</v>
      </c>
      <c r="Q189" s="72"/>
      <c r="R189" s="72"/>
      <c r="S189" s="72">
        <v>696</v>
      </c>
      <c r="T189" s="72">
        <v>843.52200000000005</v>
      </c>
      <c r="W189" s="119">
        <v>696</v>
      </c>
      <c r="X189" s="119">
        <v>749.48199999999997</v>
      </c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</row>
    <row r="190" spans="1:36" x14ac:dyDescent="0.2">
      <c r="A190" s="67"/>
      <c r="B190" s="67"/>
      <c r="C190" s="67">
        <v>697</v>
      </c>
      <c r="D190" s="67">
        <v>416.37900000000002</v>
      </c>
      <c r="E190" s="63"/>
      <c r="F190" s="63"/>
      <c r="G190" s="63">
        <v>697</v>
      </c>
      <c r="H190" s="63">
        <v>482.72899999999998</v>
      </c>
      <c r="I190" s="76"/>
      <c r="J190" s="76"/>
      <c r="K190" s="76">
        <v>697</v>
      </c>
      <c r="L190" s="76">
        <v>683.79100000000005</v>
      </c>
      <c r="M190" s="31"/>
      <c r="N190" s="31"/>
      <c r="O190" s="31">
        <v>697</v>
      </c>
      <c r="P190" s="31">
        <v>549.08000000000004</v>
      </c>
      <c r="Q190" s="72"/>
      <c r="R190" s="72"/>
      <c r="S190" s="72">
        <v>697</v>
      </c>
      <c r="T190" s="72">
        <v>836.18499999999995</v>
      </c>
      <c r="W190" s="119">
        <v>697</v>
      </c>
      <c r="X190" s="119">
        <v>747.14800000000002</v>
      </c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</row>
    <row r="191" spans="1:36" x14ac:dyDescent="0.2">
      <c r="A191" s="67"/>
      <c r="B191" s="67"/>
      <c r="C191" s="67">
        <v>698</v>
      </c>
      <c r="D191" s="67">
        <v>397.375</v>
      </c>
      <c r="E191" s="63"/>
      <c r="F191" s="63"/>
      <c r="G191" s="63">
        <v>698</v>
      </c>
      <c r="H191" s="63">
        <v>470.72500000000002</v>
      </c>
      <c r="I191" s="76"/>
      <c r="J191" s="76"/>
      <c r="K191" s="76">
        <v>698</v>
      </c>
      <c r="L191" s="76">
        <v>653.11300000000006</v>
      </c>
      <c r="M191" s="31"/>
      <c r="N191" s="31"/>
      <c r="O191" s="31">
        <v>698</v>
      </c>
      <c r="P191" s="31">
        <v>564.08399999999995</v>
      </c>
      <c r="Q191" s="72"/>
      <c r="R191" s="72"/>
      <c r="S191" s="72">
        <v>698</v>
      </c>
      <c r="T191" s="72">
        <v>860.19600000000003</v>
      </c>
      <c r="W191" s="119">
        <v>698</v>
      </c>
      <c r="X191" s="119">
        <v>737.81100000000004</v>
      </c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</row>
    <row r="192" spans="1:36" x14ac:dyDescent="0.2">
      <c r="A192" s="67"/>
      <c r="B192" s="67"/>
      <c r="C192" s="67">
        <v>699</v>
      </c>
      <c r="D192" s="67">
        <v>369.70299999999997</v>
      </c>
      <c r="E192" s="63"/>
      <c r="F192" s="63"/>
      <c r="G192" s="63">
        <v>699</v>
      </c>
      <c r="H192" s="63">
        <v>463.39</v>
      </c>
      <c r="I192" s="76"/>
      <c r="J192" s="76"/>
      <c r="K192" s="76">
        <v>699</v>
      </c>
      <c r="L192" s="76">
        <v>628.43799999999999</v>
      </c>
      <c r="M192" s="31"/>
      <c r="N192" s="31"/>
      <c r="O192" s="31">
        <v>699</v>
      </c>
      <c r="P192" s="31">
        <v>562.75099999999998</v>
      </c>
      <c r="Q192" s="72"/>
      <c r="R192" s="72"/>
      <c r="S192" s="72">
        <v>699</v>
      </c>
      <c r="T192" s="72">
        <v>822.17899999999997</v>
      </c>
      <c r="W192" s="119">
        <v>699</v>
      </c>
      <c r="X192" s="119">
        <v>708.13300000000004</v>
      </c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</row>
    <row r="193" spans="1:36" x14ac:dyDescent="0.2">
      <c r="A193" s="67"/>
      <c r="B193" s="67"/>
      <c r="C193" s="67">
        <v>700</v>
      </c>
      <c r="D193" s="67">
        <v>409.04399999999998</v>
      </c>
      <c r="E193" s="63"/>
      <c r="F193" s="63"/>
      <c r="G193" s="63">
        <v>700</v>
      </c>
      <c r="H193" s="63">
        <v>458.72199999999998</v>
      </c>
      <c r="I193" s="76"/>
      <c r="J193" s="76"/>
      <c r="K193" s="76">
        <v>700</v>
      </c>
      <c r="L193" s="76">
        <v>647.11099999999999</v>
      </c>
      <c r="M193" s="31"/>
      <c r="N193" s="31"/>
      <c r="O193" s="31">
        <v>700</v>
      </c>
      <c r="P193" s="31">
        <v>562.75099999999998</v>
      </c>
      <c r="Q193" s="72"/>
      <c r="R193" s="72"/>
      <c r="S193" s="72">
        <v>700</v>
      </c>
      <c r="T193" s="72">
        <v>809.84100000000001</v>
      </c>
      <c r="W193" s="119">
        <v>700</v>
      </c>
      <c r="X193" s="119">
        <v>725.80600000000004</v>
      </c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</row>
  </sheetData>
  <phoneticPr fontId="5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193"/>
  <sheetViews>
    <sheetView zoomScaleNormal="100" workbookViewId="0"/>
  </sheetViews>
  <sheetFormatPr defaultRowHeight="12.75" x14ac:dyDescent="0.2"/>
  <cols>
    <col min="1" max="4" width="9" style="78"/>
    <col min="5" max="8" width="9" style="82"/>
    <col min="9" max="12" width="9" style="81"/>
    <col min="13" max="16" width="9" style="80"/>
    <col min="17" max="20" width="9" style="79"/>
    <col min="21" max="24" width="9" style="120"/>
    <col min="25" max="104" width="9" style="56"/>
  </cols>
  <sheetData>
    <row r="1" spans="1:104" s="2" customFormat="1" ht="21" x14ac:dyDescent="0.35">
      <c r="A1" s="65" t="s">
        <v>119</v>
      </c>
      <c r="B1" s="65"/>
      <c r="C1" s="65"/>
      <c r="D1" s="65"/>
      <c r="E1" s="61" t="s">
        <v>162</v>
      </c>
      <c r="F1" s="61"/>
      <c r="G1" s="61"/>
      <c r="H1" s="61"/>
      <c r="I1" s="74" t="s">
        <v>120</v>
      </c>
      <c r="J1" s="74"/>
      <c r="K1" s="74"/>
      <c r="L1" s="74"/>
      <c r="M1" s="60" t="s">
        <v>121</v>
      </c>
      <c r="N1" s="60"/>
      <c r="O1" s="60"/>
      <c r="P1" s="60"/>
      <c r="Q1" s="70" t="s">
        <v>122</v>
      </c>
      <c r="R1" s="71"/>
      <c r="S1" s="71"/>
      <c r="T1" s="71"/>
      <c r="U1" s="118" t="s">
        <v>165</v>
      </c>
      <c r="V1" s="119"/>
      <c r="W1" s="119"/>
      <c r="X1" s="119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</row>
    <row r="2" spans="1:104" s="2" customFormat="1" ht="15" x14ac:dyDescent="0.25">
      <c r="A2" s="66">
        <v>96</v>
      </c>
      <c r="B2" s="66"/>
      <c r="C2" s="66">
        <v>189</v>
      </c>
      <c r="D2" s="66"/>
      <c r="E2" s="62">
        <v>96</v>
      </c>
      <c r="F2" s="62"/>
      <c r="G2" s="62">
        <v>189</v>
      </c>
      <c r="H2" s="62"/>
      <c r="I2" s="75">
        <v>96</v>
      </c>
      <c r="J2" s="75"/>
      <c r="K2" s="75">
        <v>189</v>
      </c>
      <c r="L2" s="75"/>
      <c r="M2" s="30">
        <v>96</v>
      </c>
      <c r="N2" s="30"/>
      <c r="O2" s="30">
        <v>189</v>
      </c>
      <c r="P2" s="30"/>
      <c r="Q2" s="71">
        <v>96</v>
      </c>
      <c r="R2" s="71"/>
      <c r="S2" s="71">
        <v>189</v>
      </c>
      <c r="T2" s="71"/>
      <c r="U2" s="119">
        <v>96</v>
      </c>
      <c r="V2" s="119"/>
      <c r="W2" s="119">
        <v>189</v>
      </c>
      <c r="X2" s="119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</row>
    <row r="3" spans="1:104" s="2" customFormat="1" ht="15" x14ac:dyDescent="0.25">
      <c r="A3" s="66" t="s">
        <v>106</v>
      </c>
      <c r="B3" s="66"/>
      <c r="C3" s="66" t="s">
        <v>107</v>
      </c>
      <c r="D3" s="66"/>
      <c r="E3" s="62" t="s">
        <v>103</v>
      </c>
      <c r="F3" s="62"/>
      <c r="G3" s="62" t="s">
        <v>96</v>
      </c>
      <c r="H3" s="62"/>
      <c r="I3" s="75" t="s">
        <v>97</v>
      </c>
      <c r="J3" s="75"/>
      <c r="K3" s="75" t="s">
        <v>98</v>
      </c>
      <c r="L3" s="75"/>
      <c r="M3" s="30" t="s">
        <v>99</v>
      </c>
      <c r="N3" s="30"/>
      <c r="O3" s="30" t="s">
        <v>100</v>
      </c>
      <c r="P3" s="30"/>
      <c r="Q3" s="71" t="s">
        <v>104</v>
      </c>
      <c r="R3" s="71"/>
      <c r="S3" s="71" t="s">
        <v>105</v>
      </c>
      <c r="T3" s="71"/>
      <c r="U3" s="119" t="s">
        <v>163</v>
      </c>
      <c r="V3" s="119"/>
      <c r="W3" s="119" t="s">
        <v>164</v>
      </c>
      <c r="X3" s="119"/>
      <c r="Y3" s="54"/>
      <c r="Z3" s="54"/>
      <c r="AA3" s="54"/>
      <c r="AB3" s="54"/>
      <c r="AC3" s="55"/>
      <c r="AD3" s="54"/>
      <c r="AE3" s="55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5"/>
      <c r="CV3" s="54"/>
      <c r="CW3" s="54"/>
      <c r="CX3" s="54"/>
      <c r="CY3" s="54"/>
      <c r="CZ3" s="54"/>
    </row>
    <row r="4" spans="1:104" s="2" customFormat="1" ht="15" x14ac:dyDescent="0.25">
      <c r="A4" s="66" t="s">
        <v>56</v>
      </c>
      <c r="B4" s="66" t="s">
        <v>57</v>
      </c>
      <c r="C4" s="66" t="s">
        <v>56</v>
      </c>
      <c r="D4" s="66" t="s">
        <v>57</v>
      </c>
      <c r="E4" s="62" t="s">
        <v>56</v>
      </c>
      <c r="F4" s="62" t="s">
        <v>57</v>
      </c>
      <c r="G4" s="62" t="s">
        <v>56</v>
      </c>
      <c r="H4" s="62" t="s">
        <v>57</v>
      </c>
      <c r="I4" s="75" t="s">
        <v>56</v>
      </c>
      <c r="J4" s="75" t="s">
        <v>57</v>
      </c>
      <c r="K4" s="75" t="s">
        <v>56</v>
      </c>
      <c r="L4" s="75" t="s">
        <v>57</v>
      </c>
      <c r="M4" s="30" t="s">
        <v>56</v>
      </c>
      <c r="N4" s="30" t="s">
        <v>57</v>
      </c>
      <c r="O4" s="30" t="s">
        <v>56</v>
      </c>
      <c r="P4" s="30" t="s">
        <v>57</v>
      </c>
      <c r="Q4" s="71" t="s">
        <v>56</v>
      </c>
      <c r="R4" s="71" t="s">
        <v>57</v>
      </c>
      <c r="S4" s="71" t="s">
        <v>56</v>
      </c>
      <c r="T4" s="71" t="s">
        <v>57</v>
      </c>
      <c r="U4" s="119" t="s">
        <v>56</v>
      </c>
      <c r="V4" s="119" t="s">
        <v>57</v>
      </c>
      <c r="W4" s="119" t="s">
        <v>56</v>
      </c>
      <c r="X4" s="119" t="s">
        <v>57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</row>
    <row r="5" spans="1:104" x14ac:dyDescent="0.2">
      <c r="A5" s="78">
        <v>512</v>
      </c>
      <c r="B5" s="78">
        <f>'1 Raw Data'!D5-'1 Raw Data'!$D5</f>
        <v>0</v>
      </c>
      <c r="C5" s="78">
        <v>605</v>
      </c>
      <c r="D5" s="78">
        <f>'1 Raw Data'!B5-'1 Raw Data'!$B5</f>
        <v>0</v>
      </c>
      <c r="E5" s="82">
        <v>512</v>
      </c>
      <c r="F5" s="82">
        <f>'1 Raw Data'!H5-'1 Raw Data'!$D5</f>
        <v>735.46300000000008</v>
      </c>
      <c r="G5" s="82">
        <v>605</v>
      </c>
      <c r="H5" s="82">
        <f>'1 Raw Data'!F5-'1 Raw Data'!$B5</f>
        <v>601.96799999999996</v>
      </c>
      <c r="I5" s="81">
        <v>512</v>
      </c>
      <c r="J5" s="81">
        <f>'1 Raw Data'!L5-'1 Raw Data'!$D5</f>
        <v>746.13300000000015</v>
      </c>
      <c r="K5" s="81">
        <v>605</v>
      </c>
      <c r="L5" s="81">
        <f>'1 Raw Data'!J5-'1 Raw Data'!$B5</f>
        <v>26940.987999999998</v>
      </c>
      <c r="M5" s="80">
        <v>512</v>
      </c>
      <c r="N5" s="80">
        <f>'1 Raw Data'!P5-'1 Raw Data'!$D5</f>
        <v>40780.493000000002</v>
      </c>
      <c r="O5" s="80">
        <v>605</v>
      </c>
      <c r="P5" s="80">
        <f>'1 Raw Data'!N5-'1 Raw Data'!$B5</f>
        <v>664.00799999999992</v>
      </c>
      <c r="Q5" s="79">
        <v>512</v>
      </c>
      <c r="R5" s="79">
        <f>'1 Raw Data'!T5-'1 Raw Data'!$D5</f>
        <v>33891.593000000001</v>
      </c>
      <c r="S5" s="79">
        <v>605</v>
      </c>
      <c r="T5" s="79">
        <f>'1 Raw Data'!R5-'1 Raw Data'!$B5</f>
        <v>16423.088</v>
      </c>
      <c r="U5" s="120">
        <v>512</v>
      </c>
      <c r="V5" s="120">
        <f>'1 Raw Data'!X5-'1 Raw Data'!$D5</f>
        <v>30422.792999999998</v>
      </c>
      <c r="W5" s="120">
        <v>605</v>
      </c>
      <c r="X5" s="120">
        <f>'1 Raw Data'!V5-'1 Raw Data'!$B5</f>
        <v>29030.387999999999</v>
      </c>
    </row>
    <row r="6" spans="1:104" x14ac:dyDescent="0.2">
      <c r="A6" s="78">
        <v>513</v>
      </c>
      <c r="B6" s="78">
        <f>'1 Raw Data'!D6-'1 Raw Data'!$D6</f>
        <v>0</v>
      </c>
      <c r="C6" s="78">
        <v>606</v>
      </c>
      <c r="D6" s="78">
        <f>'1 Raw Data'!B6-'1 Raw Data'!$B6</f>
        <v>0</v>
      </c>
      <c r="E6" s="82">
        <v>513</v>
      </c>
      <c r="F6" s="82">
        <f>'1 Raw Data'!H6-'1 Raw Data'!$D6</f>
        <v>812.86199999999997</v>
      </c>
      <c r="G6" s="82">
        <v>606</v>
      </c>
      <c r="H6" s="82">
        <f>'1 Raw Data'!F6-'1 Raw Data'!$B6</f>
        <v>572.9430000000001</v>
      </c>
      <c r="I6" s="81">
        <v>513</v>
      </c>
      <c r="J6" s="81">
        <f>'1 Raw Data'!L6-'1 Raw Data'!$D6</f>
        <v>798.1819999999999</v>
      </c>
      <c r="K6" s="81">
        <v>606</v>
      </c>
      <c r="L6" s="81">
        <f>'1 Raw Data'!J6-'1 Raw Data'!$B6</f>
        <v>27162.963</v>
      </c>
      <c r="M6" s="80">
        <v>513</v>
      </c>
      <c r="N6" s="80">
        <f>'1 Raw Data'!P6-'1 Raw Data'!$D6</f>
        <v>43721.122000000003</v>
      </c>
      <c r="O6" s="80">
        <v>606</v>
      </c>
      <c r="P6" s="80">
        <f>'1 Raw Data'!N6-'1 Raw Data'!$B6</f>
        <v>660.6629999999999</v>
      </c>
      <c r="Q6" s="79">
        <v>513</v>
      </c>
      <c r="R6" s="79">
        <f>'1 Raw Data'!T6-'1 Raw Data'!$D6</f>
        <v>36497.122000000003</v>
      </c>
      <c r="S6" s="79">
        <v>606</v>
      </c>
      <c r="T6" s="79">
        <f>'1 Raw Data'!R6-'1 Raw Data'!$B6</f>
        <v>16620.963</v>
      </c>
      <c r="U6" s="120">
        <v>513</v>
      </c>
      <c r="V6" s="120">
        <f>'1 Raw Data'!X6-'1 Raw Data'!$D6</f>
        <v>32580.921999999999</v>
      </c>
      <c r="W6" s="120">
        <v>606</v>
      </c>
      <c r="X6" s="120">
        <f>'1 Raw Data'!V6-'1 Raw Data'!$B6</f>
        <v>29675.262999999999</v>
      </c>
    </row>
    <row r="7" spans="1:104" x14ac:dyDescent="0.2">
      <c r="A7" s="78">
        <v>514</v>
      </c>
      <c r="B7" s="78">
        <f>'1 Raw Data'!D7-'1 Raw Data'!$D7</f>
        <v>0</v>
      </c>
      <c r="C7" s="78">
        <v>607</v>
      </c>
      <c r="D7" s="78">
        <f>'1 Raw Data'!B7-'1 Raw Data'!$B7</f>
        <v>0</v>
      </c>
      <c r="E7" s="82">
        <v>514</v>
      </c>
      <c r="F7" s="82">
        <f>'1 Raw Data'!H7-'1 Raw Data'!$D7</f>
        <v>807.19899999999996</v>
      </c>
      <c r="G7" s="82">
        <v>607</v>
      </c>
      <c r="H7" s="82">
        <f>'1 Raw Data'!F7-'1 Raw Data'!$B7</f>
        <v>591.62400000000002</v>
      </c>
      <c r="I7" s="81">
        <v>514</v>
      </c>
      <c r="J7" s="81">
        <f>'1 Raw Data'!L7-'1 Raw Data'!$D7</f>
        <v>857.57900000000006</v>
      </c>
      <c r="K7" s="81">
        <v>607</v>
      </c>
      <c r="L7" s="81">
        <f>'1 Raw Data'!J7-'1 Raw Data'!$B7</f>
        <v>27548.993999999999</v>
      </c>
      <c r="M7" s="80">
        <v>514</v>
      </c>
      <c r="N7" s="80">
        <f>'1 Raw Data'!P7-'1 Raw Data'!$D7</f>
        <v>46721.748999999996</v>
      </c>
      <c r="O7" s="80">
        <v>607</v>
      </c>
      <c r="P7" s="80">
        <f>'1 Raw Data'!N7-'1 Raw Data'!$B7</f>
        <v>599.63400000000001</v>
      </c>
      <c r="Q7" s="79">
        <v>514</v>
      </c>
      <c r="R7" s="79">
        <f>'1 Raw Data'!T7-'1 Raw Data'!$D7</f>
        <v>38915.048999999999</v>
      </c>
      <c r="S7" s="79">
        <v>607</v>
      </c>
      <c r="T7" s="79">
        <f>'1 Raw Data'!R7-'1 Raw Data'!$B7</f>
        <v>16708.493999999999</v>
      </c>
      <c r="U7" s="120">
        <v>514</v>
      </c>
      <c r="V7" s="120">
        <f>'1 Raw Data'!X7-'1 Raw Data'!$D7</f>
        <v>34712.648999999998</v>
      </c>
      <c r="W7" s="120">
        <v>607</v>
      </c>
      <c r="X7" s="120">
        <f>'1 Raw Data'!V7-'1 Raw Data'!$B7</f>
        <v>29798.894</v>
      </c>
    </row>
    <row r="8" spans="1:104" x14ac:dyDescent="0.2">
      <c r="A8" s="78">
        <v>515</v>
      </c>
      <c r="B8" s="78">
        <f>'1 Raw Data'!D8-'1 Raw Data'!$D8</f>
        <v>0</v>
      </c>
      <c r="C8" s="78">
        <v>608</v>
      </c>
      <c r="D8" s="78">
        <f>'1 Raw Data'!B8-'1 Raw Data'!$B8</f>
        <v>0</v>
      </c>
      <c r="E8" s="82">
        <v>515</v>
      </c>
      <c r="F8" s="82">
        <f>'1 Raw Data'!H8-'1 Raw Data'!$D8</f>
        <v>808.53000000000009</v>
      </c>
      <c r="G8" s="82">
        <v>608</v>
      </c>
      <c r="H8" s="82">
        <f>'1 Raw Data'!F8-'1 Raw Data'!$B8</f>
        <v>583.27500000000009</v>
      </c>
      <c r="I8" s="81">
        <v>515</v>
      </c>
      <c r="J8" s="81">
        <f>'1 Raw Data'!L8-'1 Raw Data'!$D8</f>
        <v>888.93</v>
      </c>
      <c r="K8" s="81">
        <v>608</v>
      </c>
      <c r="L8" s="81">
        <f>'1 Raw Data'!J8-'1 Raw Data'!$B8</f>
        <v>27505.075000000001</v>
      </c>
      <c r="M8" s="80">
        <v>515</v>
      </c>
      <c r="N8" s="80">
        <f>'1 Raw Data'!P8-'1 Raw Data'!$D8</f>
        <v>48394.82</v>
      </c>
      <c r="O8" s="80">
        <v>608</v>
      </c>
      <c r="P8" s="80">
        <f>'1 Raw Data'!N8-'1 Raw Data'!$B8</f>
        <v>644.31500000000005</v>
      </c>
      <c r="Q8" s="79">
        <v>515</v>
      </c>
      <c r="R8" s="79">
        <f>'1 Raw Data'!T8-'1 Raw Data'!$D8</f>
        <v>40405.019999999997</v>
      </c>
      <c r="S8" s="79">
        <v>608</v>
      </c>
      <c r="T8" s="79">
        <f>'1 Raw Data'!R8-'1 Raw Data'!$B8</f>
        <v>16947.975000000002</v>
      </c>
      <c r="U8" s="120">
        <v>515</v>
      </c>
      <c r="V8" s="120">
        <f>'1 Raw Data'!X8-'1 Raw Data'!$D8</f>
        <v>35880.720000000001</v>
      </c>
      <c r="W8" s="120">
        <v>608</v>
      </c>
      <c r="X8" s="120">
        <f>'1 Raw Data'!V8-'1 Raw Data'!$B8</f>
        <v>29816.075000000001</v>
      </c>
    </row>
    <row r="9" spans="1:104" x14ac:dyDescent="0.2">
      <c r="A9" s="78">
        <v>516</v>
      </c>
      <c r="B9" s="78">
        <f>'1 Raw Data'!D9-'1 Raw Data'!$D9</f>
        <v>0</v>
      </c>
      <c r="C9" s="78">
        <v>609</v>
      </c>
      <c r="D9" s="78">
        <f>'1 Raw Data'!B9-'1 Raw Data'!$B9</f>
        <v>0</v>
      </c>
      <c r="E9" s="82">
        <v>516</v>
      </c>
      <c r="F9" s="82">
        <f>'1 Raw Data'!H9-'1 Raw Data'!$D9</f>
        <v>881.58300000000008</v>
      </c>
      <c r="G9" s="82">
        <v>609</v>
      </c>
      <c r="H9" s="82">
        <f>'1 Raw Data'!F9-'1 Raw Data'!$B9</f>
        <v>509.57399999999996</v>
      </c>
      <c r="I9" s="81">
        <v>516</v>
      </c>
      <c r="J9" s="81">
        <f>'1 Raw Data'!L9-'1 Raw Data'!$D9</f>
        <v>886.923</v>
      </c>
      <c r="K9" s="81">
        <v>609</v>
      </c>
      <c r="L9" s="81">
        <f>'1 Raw Data'!J9-'1 Raw Data'!$B9</f>
        <v>27575.263999999999</v>
      </c>
      <c r="M9" s="80">
        <v>516</v>
      </c>
      <c r="N9" s="80">
        <f>'1 Raw Data'!P9-'1 Raw Data'!$D9</f>
        <v>48805.463000000003</v>
      </c>
      <c r="O9" s="80">
        <v>609</v>
      </c>
      <c r="P9" s="80">
        <f>'1 Raw Data'!N9-'1 Raw Data'!$B9</f>
        <v>619.97400000000005</v>
      </c>
      <c r="Q9" s="79">
        <v>516</v>
      </c>
      <c r="R9" s="79">
        <f>'1 Raw Data'!T9-'1 Raw Data'!$D9</f>
        <v>40619.463000000003</v>
      </c>
      <c r="S9" s="79">
        <v>609</v>
      </c>
      <c r="T9" s="79">
        <f>'1 Raw Data'!R9-'1 Raw Data'!$B9</f>
        <v>16764.563999999998</v>
      </c>
      <c r="U9" s="120">
        <v>516</v>
      </c>
      <c r="V9" s="120">
        <f>'1 Raw Data'!X9-'1 Raw Data'!$D9</f>
        <v>36361.163</v>
      </c>
      <c r="W9" s="120">
        <v>609</v>
      </c>
      <c r="X9" s="120">
        <f>'1 Raw Data'!V9-'1 Raw Data'!$B9</f>
        <v>29867.964</v>
      </c>
    </row>
    <row r="10" spans="1:104" x14ac:dyDescent="0.2">
      <c r="A10" s="78">
        <v>517</v>
      </c>
      <c r="B10" s="78">
        <f>'1 Raw Data'!D10-'1 Raw Data'!$D10</f>
        <v>0</v>
      </c>
      <c r="C10" s="78">
        <v>610</v>
      </c>
      <c r="D10" s="78">
        <f>'1 Raw Data'!B10-'1 Raw Data'!$B10</f>
        <v>0</v>
      </c>
      <c r="E10" s="82">
        <v>517</v>
      </c>
      <c r="F10" s="82">
        <f>'1 Raw Data'!H10-'1 Raw Data'!$D10</f>
        <v>921.27300000000002</v>
      </c>
      <c r="G10" s="82">
        <v>610</v>
      </c>
      <c r="H10" s="82">
        <f>'1 Raw Data'!F10-'1 Raw Data'!$B10</f>
        <v>576.28000000000009</v>
      </c>
      <c r="I10" s="81">
        <v>517</v>
      </c>
      <c r="J10" s="81">
        <f>'1 Raw Data'!L10-'1 Raw Data'!$D10</f>
        <v>910.26300000000003</v>
      </c>
      <c r="K10" s="81">
        <v>610</v>
      </c>
      <c r="L10" s="81">
        <f>'1 Raw Data'!J10-'1 Raw Data'!$B10</f>
        <v>27350.2</v>
      </c>
      <c r="M10" s="80">
        <v>517</v>
      </c>
      <c r="N10" s="80">
        <f>'1 Raw Data'!P10-'1 Raw Data'!$D10</f>
        <v>48839.902999999998</v>
      </c>
      <c r="O10" s="80">
        <v>610</v>
      </c>
      <c r="P10" s="80">
        <f>'1 Raw Data'!N10-'1 Raw Data'!$B10</f>
        <v>611.95999999999992</v>
      </c>
      <c r="Q10" s="79">
        <v>517</v>
      </c>
      <c r="R10" s="79">
        <f>'1 Raw Data'!T10-'1 Raw Data'!$D10</f>
        <v>40777.602999999996</v>
      </c>
      <c r="S10" s="79">
        <v>610</v>
      </c>
      <c r="T10" s="79">
        <f>'1 Raw Data'!R10-'1 Raw Data'!$B10</f>
        <v>16689.2</v>
      </c>
      <c r="U10" s="120">
        <v>517</v>
      </c>
      <c r="V10" s="120">
        <f>'1 Raw Data'!X10-'1 Raw Data'!$D10</f>
        <v>36411.502999999997</v>
      </c>
      <c r="W10" s="120">
        <v>610</v>
      </c>
      <c r="X10" s="120">
        <f>'1 Raw Data'!V10-'1 Raw Data'!$B10</f>
        <v>29512.400000000001</v>
      </c>
    </row>
    <row r="11" spans="1:104" x14ac:dyDescent="0.2">
      <c r="A11" s="78">
        <v>518</v>
      </c>
      <c r="B11" s="78">
        <f>'1 Raw Data'!D11-'1 Raw Data'!$D11</f>
        <v>0</v>
      </c>
      <c r="C11" s="78">
        <v>611</v>
      </c>
      <c r="D11" s="78">
        <f>'1 Raw Data'!B11-'1 Raw Data'!$B11</f>
        <v>0</v>
      </c>
      <c r="E11" s="82">
        <v>518</v>
      </c>
      <c r="F11" s="82">
        <f>'1 Raw Data'!H11-'1 Raw Data'!$D11</f>
        <v>847.87400000000002</v>
      </c>
      <c r="G11" s="82">
        <v>611</v>
      </c>
      <c r="H11" s="82">
        <f>'1 Raw Data'!F11-'1 Raw Data'!$B11</f>
        <v>573.26200000000006</v>
      </c>
      <c r="I11" s="81">
        <v>518</v>
      </c>
      <c r="J11" s="81">
        <f>'1 Raw Data'!L11-'1 Raw Data'!$D11</f>
        <v>849.54399999999987</v>
      </c>
      <c r="K11" s="81">
        <v>611</v>
      </c>
      <c r="L11" s="81">
        <f>'1 Raw Data'!J11-'1 Raw Data'!$B11</f>
        <v>27020.581999999999</v>
      </c>
      <c r="M11" s="80">
        <v>518</v>
      </c>
      <c r="N11" s="80">
        <f>'1 Raw Data'!P11-'1 Raw Data'!$D11</f>
        <v>48946.773999999998</v>
      </c>
      <c r="O11" s="80">
        <v>611</v>
      </c>
      <c r="P11" s="80">
        <f>'1 Raw Data'!N11-'1 Raw Data'!$B11</f>
        <v>648.64199999999994</v>
      </c>
      <c r="Q11" s="79">
        <v>518</v>
      </c>
      <c r="R11" s="79">
        <f>'1 Raw Data'!T11-'1 Raw Data'!$D11</f>
        <v>40470.773999999998</v>
      </c>
      <c r="S11" s="79">
        <v>611</v>
      </c>
      <c r="T11" s="79">
        <f>'1 Raw Data'!R11-'1 Raw Data'!$B11</f>
        <v>16336.582</v>
      </c>
      <c r="U11" s="120">
        <v>518</v>
      </c>
      <c r="V11" s="120">
        <f>'1 Raw Data'!X11-'1 Raw Data'!$D11</f>
        <v>36068.773999999998</v>
      </c>
      <c r="W11" s="120">
        <v>611</v>
      </c>
      <c r="X11" s="120">
        <f>'1 Raw Data'!V11-'1 Raw Data'!$B11</f>
        <v>29201.381999999998</v>
      </c>
    </row>
    <row r="12" spans="1:104" x14ac:dyDescent="0.2">
      <c r="A12" s="78">
        <v>519</v>
      </c>
      <c r="B12" s="78">
        <f>'1 Raw Data'!D12-'1 Raw Data'!$D12</f>
        <v>0</v>
      </c>
      <c r="C12" s="78">
        <v>612</v>
      </c>
      <c r="D12" s="78">
        <f>'1 Raw Data'!B12-'1 Raw Data'!$B12</f>
        <v>0</v>
      </c>
      <c r="E12" s="82">
        <v>519</v>
      </c>
      <c r="F12" s="82">
        <f>'1 Raw Data'!H12-'1 Raw Data'!$D12</f>
        <v>868.20600000000002</v>
      </c>
      <c r="G12" s="82">
        <v>612</v>
      </c>
      <c r="H12" s="82">
        <f>'1 Raw Data'!F12-'1 Raw Data'!$B12</f>
        <v>536.57400000000007</v>
      </c>
      <c r="I12" s="81">
        <v>519</v>
      </c>
      <c r="J12" s="81">
        <f>'1 Raw Data'!L12-'1 Raw Data'!$D12</f>
        <v>916.90600000000006</v>
      </c>
      <c r="K12" s="81">
        <v>612</v>
      </c>
      <c r="L12" s="81">
        <f>'1 Raw Data'!J12-'1 Raw Data'!$B12</f>
        <v>26539.614000000001</v>
      </c>
      <c r="M12" s="80">
        <v>519</v>
      </c>
      <c r="N12" s="80">
        <f>'1 Raw Data'!P12-'1 Raw Data'!$D12</f>
        <v>47951.326000000001</v>
      </c>
      <c r="O12" s="80">
        <v>612</v>
      </c>
      <c r="P12" s="80">
        <f>'1 Raw Data'!N12-'1 Raw Data'!$B12</f>
        <v>586.93399999999997</v>
      </c>
      <c r="Q12" s="79">
        <v>519</v>
      </c>
      <c r="R12" s="79">
        <f>'1 Raw Data'!T12-'1 Raw Data'!$D12</f>
        <v>40045.425999999999</v>
      </c>
      <c r="S12" s="79">
        <v>612</v>
      </c>
      <c r="T12" s="79">
        <f>'1 Raw Data'!R12-'1 Raw Data'!$B12</f>
        <v>16218.513999999999</v>
      </c>
      <c r="U12" s="120">
        <v>519</v>
      </c>
      <c r="V12" s="120">
        <f>'1 Raw Data'!X12-'1 Raw Data'!$D12</f>
        <v>35217.826000000001</v>
      </c>
      <c r="W12" s="120">
        <v>612</v>
      </c>
      <c r="X12" s="120">
        <f>'1 Raw Data'!V12-'1 Raw Data'!$B12</f>
        <v>28906.814000000002</v>
      </c>
    </row>
    <row r="13" spans="1:104" x14ac:dyDescent="0.2">
      <c r="A13" s="78">
        <v>520</v>
      </c>
      <c r="B13" s="78">
        <f>'1 Raw Data'!D13-'1 Raw Data'!$D13</f>
        <v>0</v>
      </c>
      <c r="C13" s="78">
        <v>613</v>
      </c>
      <c r="D13" s="78">
        <f>'1 Raw Data'!B13-'1 Raw Data'!$B13</f>
        <v>0</v>
      </c>
      <c r="E13" s="82">
        <v>520</v>
      </c>
      <c r="F13" s="82">
        <f>'1 Raw Data'!H13-'1 Raw Data'!$D13</f>
        <v>951.58400000000006</v>
      </c>
      <c r="G13" s="82">
        <v>613</v>
      </c>
      <c r="H13" s="82">
        <f>'1 Raw Data'!F13-'1 Raw Data'!$B13</f>
        <v>505.55099999999993</v>
      </c>
      <c r="I13" s="81">
        <v>520</v>
      </c>
      <c r="J13" s="81">
        <f>'1 Raw Data'!L13-'1 Raw Data'!$D13</f>
        <v>1011.9739999999999</v>
      </c>
      <c r="K13" s="81">
        <v>613</v>
      </c>
      <c r="L13" s="81">
        <f>'1 Raw Data'!J13-'1 Raw Data'!$B13</f>
        <v>26179.550999999999</v>
      </c>
      <c r="M13" s="80">
        <v>520</v>
      </c>
      <c r="N13" s="80">
        <f>'1 Raw Data'!P13-'1 Raw Data'!$D13</f>
        <v>46954.674000000006</v>
      </c>
      <c r="O13" s="80">
        <v>613</v>
      </c>
      <c r="P13" s="80">
        <f>'1 Raw Data'!N13-'1 Raw Data'!$B13</f>
        <v>596.94100000000003</v>
      </c>
      <c r="Q13" s="79">
        <v>520</v>
      </c>
      <c r="R13" s="79">
        <f>'1 Raw Data'!T13-'1 Raw Data'!$D13</f>
        <v>38721.174000000006</v>
      </c>
      <c r="S13" s="79">
        <v>613</v>
      </c>
      <c r="T13" s="79">
        <f>'1 Raw Data'!R13-'1 Raw Data'!$B13</f>
        <v>15964.550999999999</v>
      </c>
      <c r="U13" s="120">
        <v>520</v>
      </c>
      <c r="V13" s="120">
        <f>'1 Raw Data'!X13-'1 Raw Data'!$D13</f>
        <v>34703.574000000001</v>
      </c>
      <c r="W13" s="120">
        <v>613</v>
      </c>
      <c r="X13" s="120">
        <f>'1 Raw Data'!V13-'1 Raw Data'!$B13</f>
        <v>28266.251</v>
      </c>
    </row>
    <row r="14" spans="1:104" x14ac:dyDescent="0.2">
      <c r="A14" s="78">
        <v>521</v>
      </c>
      <c r="B14" s="78">
        <f>'1 Raw Data'!D14-'1 Raw Data'!$D14</f>
        <v>0</v>
      </c>
      <c r="C14" s="78">
        <v>614</v>
      </c>
      <c r="D14" s="78">
        <f>'1 Raw Data'!B14-'1 Raw Data'!$B14</f>
        <v>0</v>
      </c>
      <c r="E14" s="82">
        <v>521</v>
      </c>
      <c r="F14" s="82">
        <f>'1 Raw Data'!H14-'1 Raw Data'!$D14</f>
        <v>892.88700000000006</v>
      </c>
      <c r="G14" s="82">
        <v>614</v>
      </c>
      <c r="H14" s="82">
        <f>'1 Raw Data'!F14-'1 Raw Data'!$B14</f>
        <v>478.20400000000006</v>
      </c>
      <c r="I14" s="81">
        <v>521</v>
      </c>
      <c r="J14" s="81">
        <f>'1 Raw Data'!L14-'1 Raw Data'!$D14</f>
        <v>932.91700000000003</v>
      </c>
      <c r="K14" s="81">
        <v>614</v>
      </c>
      <c r="L14" s="81">
        <f>'1 Raw Data'!J14-'1 Raw Data'!$B14</f>
        <v>25803.853999999999</v>
      </c>
      <c r="M14" s="80">
        <v>521</v>
      </c>
      <c r="N14" s="80">
        <f>'1 Raw Data'!P14-'1 Raw Data'!$D14</f>
        <v>45292.896999999997</v>
      </c>
      <c r="O14" s="80">
        <v>614</v>
      </c>
      <c r="P14" s="80">
        <f>'1 Raw Data'!N14-'1 Raw Data'!$B14</f>
        <v>574.92400000000009</v>
      </c>
      <c r="Q14" s="79">
        <v>521</v>
      </c>
      <c r="R14" s="79">
        <f>'1 Raw Data'!T14-'1 Raw Data'!$D14</f>
        <v>37658.597000000002</v>
      </c>
      <c r="S14" s="79">
        <v>614</v>
      </c>
      <c r="T14" s="79">
        <f>'1 Raw Data'!R14-'1 Raw Data'!$B14</f>
        <v>15617.854000000001</v>
      </c>
      <c r="U14" s="120">
        <v>521</v>
      </c>
      <c r="V14" s="120">
        <f>'1 Raw Data'!X14-'1 Raw Data'!$D14</f>
        <v>33375.796999999999</v>
      </c>
      <c r="W14" s="120">
        <v>614</v>
      </c>
      <c r="X14" s="120">
        <f>'1 Raw Data'!V14-'1 Raw Data'!$B14</f>
        <v>27835.054</v>
      </c>
    </row>
    <row r="15" spans="1:104" x14ac:dyDescent="0.2">
      <c r="A15" s="78">
        <v>522</v>
      </c>
      <c r="B15" s="78">
        <f>'1 Raw Data'!D15-'1 Raw Data'!$D15</f>
        <v>0</v>
      </c>
      <c r="C15" s="78">
        <v>615</v>
      </c>
      <c r="D15" s="78">
        <f>'1 Raw Data'!B15-'1 Raw Data'!$B15</f>
        <v>0</v>
      </c>
      <c r="E15" s="82">
        <v>522</v>
      </c>
      <c r="F15" s="82">
        <f>'1 Raw Data'!H15-'1 Raw Data'!$D15</f>
        <v>911.56100000000004</v>
      </c>
      <c r="G15" s="82">
        <v>615</v>
      </c>
      <c r="H15" s="82">
        <f>'1 Raw Data'!F15-'1 Raw Data'!$B15</f>
        <v>500.19899999999996</v>
      </c>
      <c r="I15" s="81">
        <v>522</v>
      </c>
      <c r="J15" s="81">
        <f>'1 Raw Data'!L15-'1 Raw Data'!$D15</f>
        <v>1031.6610000000001</v>
      </c>
      <c r="K15" s="81">
        <v>615</v>
      </c>
      <c r="L15" s="81">
        <f>'1 Raw Data'!J15-'1 Raw Data'!$B15</f>
        <v>25236.129000000001</v>
      </c>
      <c r="M15" s="80">
        <v>522</v>
      </c>
      <c r="N15" s="80">
        <f>'1 Raw Data'!P15-'1 Raw Data'!$D15</f>
        <v>43749.970999999998</v>
      </c>
      <c r="O15" s="80">
        <v>615</v>
      </c>
      <c r="P15" s="80">
        <f>'1 Raw Data'!N15-'1 Raw Data'!$B15</f>
        <v>550.22899999999993</v>
      </c>
      <c r="Q15" s="79">
        <v>522</v>
      </c>
      <c r="R15" s="79">
        <f>'1 Raw Data'!T15-'1 Raw Data'!$D15</f>
        <v>36311.271000000001</v>
      </c>
      <c r="S15" s="79">
        <v>615</v>
      </c>
      <c r="T15" s="79">
        <f>'1 Raw Data'!R15-'1 Raw Data'!$B15</f>
        <v>15471.728999999999</v>
      </c>
      <c r="U15" s="120">
        <v>522</v>
      </c>
      <c r="V15" s="120">
        <f>'1 Raw Data'!X15-'1 Raw Data'!$D15</f>
        <v>32318.970999999998</v>
      </c>
      <c r="W15" s="120">
        <v>615</v>
      </c>
      <c r="X15" s="120">
        <f>'1 Raw Data'!V15-'1 Raw Data'!$B15</f>
        <v>27477.228999999999</v>
      </c>
    </row>
    <row r="16" spans="1:104" x14ac:dyDescent="0.2">
      <c r="A16" s="78">
        <v>523</v>
      </c>
      <c r="B16" s="78">
        <f>'1 Raw Data'!D16-'1 Raw Data'!$D16</f>
        <v>0</v>
      </c>
      <c r="C16" s="78">
        <v>616</v>
      </c>
      <c r="D16" s="78">
        <f>'1 Raw Data'!B16-'1 Raw Data'!$B16</f>
        <v>0</v>
      </c>
      <c r="E16" s="82">
        <v>523</v>
      </c>
      <c r="F16" s="82">
        <f>'1 Raw Data'!H16-'1 Raw Data'!$D16</f>
        <v>914.90499999999997</v>
      </c>
      <c r="G16" s="82">
        <v>616</v>
      </c>
      <c r="H16" s="82">
        <f>'1 Raw Data'!F16-'1 Raw Data'!$B16</f>
        <v>447.84400000000005</v>
      </c>
      <c r="I16" s="81">
        <v>523</v>
      </c>
      <c r="J16" s="81">
        <f>'1 Raw Data'!L16-'1 Raw Data'!$D16</f>
        <v>960.94499999999994</v>
      </c>
      <c r="K16" s="81">
        <v>616</v>
      </c>
      <c r="L16" s="81">
        <f>'1 Raw Data'!J16-'1 Raw Data'!$B16</f>
        <v>24818.226999999999</v>
      </c>
      <c r="M16" s="80">
        <v>523</v>
      </c>
      <c r="N16" s="80">
        <f>'1 Raw Data'!P16-'1 Raw Data'!$D16</f>
        <v>41562.364999999998</v>
      </c>
      <c r="O16" s="80">
        <v>616</v>
      </c>
      <c r="P16" s="80">
        <f>'1 Raw Data'!N16-'1 Raw Data'!$B16</f>
        <v>571.91700000000003</v>
      </c>
      <c r="Q16" s="79">
        <v>523</v>
      </c>
      <c r="R16" s="79">
        <f>'1 Raw Data'!T16-'1 Raw Data'!$D16</f>
        <v>34621.464999999997</v>
      </c>
      <c r="S16" s="79">
        <v>616</v>
      </c>
      <c r="T16" s="79">
        <f>'1 Raw Data'!R16-'1 Raw Data'!$B16</f>
        <v>15261.226999999999</v>
      </c>
      <c r="U16" s="120">
        <v>523</v>
      </c>
      <c r="V16" s="120">
        <f>'1 Raw Data'!X16-'1 Raw Data'!$D16</f>
        <v>30807.565000000002</v>
      </c>
      <c r="W16" s="120">
        <v>616</v>
      </c>
      <c r="X16" s="120">
        <f>'1 Raw Data'!V16-'1 Raw Data'!$B16</f>
        <v>27116.726999999999</v>
      </c>
    </row>
    <row r="17" spans="1:24" x14ac:dyDescent="0.2">
      <c r="A17" s="78">
        <v>524</v>
      </c>
      <c r="B17" s="78">
        <f>'1 Raw Data'!D17-'1 Raw Data'!$D17</f>
        <v>0</v>
      </c>
      <c r="C17" s="78">
        <v>617</v>
      </c>
      <c r="D17" s="78">
        <f>'1 Raw Data'!B17-'1 Raw Data'!$B17</f>
        <v>0</v>
      </c>
      <c r="E17" s="82">
        <v>524</v>
      </c>
      <c r="F17" s="82">
        <f>'1 Raw Data'!H17-'1 Raw Data'!$D17</f>
        <v>930.24600000000009</v>
      </c>
      <c r="G17" s="82">
        <v>617</v>
      </c>
      <c r="H17" s="82">
        <f>'1 Raw Data'!F17-'1 Raw Data'!$B17</f>
        <v>478.19600000000003</v>
      </c>
      <c r="I17" s="81">
        <v>524</v>
      </c>
      <c r="J17" s="81">
        <f>'1 Raw Data'!L17-'1 Raw Data'!$D17</f>
        <v>962.60599999999999</v>
      </c>
      <c r="K17" s="81">
        <v>617</v>
      </c>
      <c r="L17" s="81">
        <f>'1 Raw Data'!J17-'1 Raw Data'!$B17</f>
        <v>24519.826000000001</v>
      </c>
      <c r="M17" s="80">
        <v>524</v>
      </c>
      <c r="N17" s="80">
        <f>'1 Raw Data'!P17-'1 Raw Data'!$D17</f>
        <v>40006.666000000005</v>
      </c>
      <c r="O17" s="80">
        <v>617</v>
      </c>
      <c r="P17" s="80">
        <f>'1 Raw Data'!N17-'1 Raw Data'!$B17</f>
        <v>533.226</v>
      </c>
      <c r="Q17" s="79">
        <v>524</v>
      </c>
      <c r="R17" s="79">
        <f>'1 Raw Data'!T17-'1 Raw Data'!$D17</f>
        <v>33158.866000000002</v>
      </c>
      <c r="S17" s="79">
        <v>617</v>
      </c>
      <c r="T17" s="79">
        <f>'1 Raw Data'!R17-'1 Raw Data'!$B17</f>
        <v>14998.526</v>
      </c>
      <c r="U17" s="120">
        <v>524</v>
      </c>
      <c r="V17" s="120">
        <f>'1 Raw Data'!X17-'1 Raw Data'!$D17</f>
        <v>29516.466</v>
      </c>
      <c r="W17" s="120">
        <v>617</v>
      </c>
      <c r="X17" s="120">
        <f>'1 Raw Data'!V17-'1 Raw Data'!$B17</f>
        <v>26566.225999999999</v>
      </c>
    </row>
    <row r="18" spans="1:24" x14ac:dyDescent="0.2">
      <c r="A18" s="78">
        <v>525</v>
      </c>
      <c r="B18" s="78">
        <f>'1 Raw Data'!D18-'1 Raw Data'!$D18</f>
        <v>0</v>
      </c>
      <c r="C18" s="78">
        <v>618</v>
      </c>
      <c r="D18" s="78">
        <f>'1 Raw Data'!B18-'1 Raw Data'!$B18</f>
        <v>0</v>
      </c>
      <c r="E18" s="82">
        <v>525</v>
      </c>
      <c r="F18" s="82">
        <f>'1 Raw Data'!H18-'1 Raw Data'!$D18</f>
        <v>1001.6080000000001</v>
      </c>
      <c r="G18" s="82">
        <v>618</v>
      </c>
      <c r="H18" s="82">
        <f>'1 Raw Data'!F18-'1 Raw Data'!$B18</f>
        <v>437.17400000000009</v>
      </c>
      <c r="I18" s="81">
        <v>525</v>
      </c>
      <c r="J18" s="81">
        <f>'1 Raw Data'!L18-'1 Raw Data'!$D18</f>
        <v>1059.998</v>
      </c>
      <c r="K18" s="81">
        <v>618</v>
      </c>
      <c r="L18" s="81">
        <f>'1 Raw Data'!J18-'1 Raw Data'!$B18</f>
        <v>24106.058000000001</v>
      </c>
      <c r="M18" s="80">
        <v>525</v>
      </c>
      <c r="N18" s="80">
        <f>'1 Raw Data'!P18-'1 Raw Data'!$D18</f>
        <v>37981.788</v>
      </c>
      <c r="O18" s="80">
        <v>618</v>
      </c>
      <c r="P18" s="80">
        <f>'1 Raw Data'!N18-'1 Raw Data'!$B18</f>
        <v>573.24800000000005</v>
      </c>
      <c r="Q18" s="79">
        <v>525</v>
      </c>
      <c r="R18" s="79">
        <f>'1 Raw Data'!T18-'1 Raw Data'!$D18</f>
        <v>31644.788</v>
      </c>
      <c r="S18" s="79">
        <v>618</v>
      </c>
      <c r="T18" s="79">
        <f>'1 Raw Data'!R18-'1 Raw Data'!$B18</f>
        <v>14839.258</v>
      </c>
      <c r="U18" s="120">
        <v>525</v>
      </c>
      <c r="V18" s="120">
        <f>'1 Raw Data'!X18-'1 Raw Data'!$D18</f>
        <v>28256.088</v>
      </c>
      <c r="W18" s="120">
        <v>618</v>
      </c>
      <c r="X18" s="120">
        <f>'1 Raw Data'!V18-'1 Raw Data'!$B18</f>
        <v>26322.558000000001</v>
      </c>
    </row>
    <row r="19" spans="1:24" x14ac:dyDescent="0.2">
      <c r="A19" s="78">
        <v>526</v>
      </c>
      <c r="B19" s="78">
        <f>'1 Raw Data'!D19-'1 Raw Data'!$D19</f>
        <v>0</v>
      </c>
      <c r="C19" s="78">
        <v>619</v>
      </c>
      <c r="D19" s="78">
        <f>'1 Raw Data'!B19-'1 Raw Data'!$B19</f>
        <v>0</v>
      </c>
      <c r="E19" s="82">
        <v>526</v>
      </c>
      <c r="F19" s="82">
        <f>'1 Raw Data'!H19-'1 Raw Data'!$D19</f>
        <v>995.61300000000006</v>
      </c>
      <c r="G19" s="82">
        <v>619</v>
      </c>
      <c r="H19" s="82">
        <f>'1 Raw Data'!F19-'1 Raw Data'!$B19</f>
        <v>490.86199999999997</v>
      </c>
      <c r="I19" s="81">
        <v>526</v>
      </c>
      <c r="J19" s="81">
        <f>'1 Raw Data'!L19-'1 Raw Data'!$D19</f>
        <v>1041.653</v>
      </c>
      <c r="K19" s="81">
        <v>619</v>
      </c>
      <c r="L19" s="81">
        <f>'1 Raw Data'!J19-'1 Raw Data'!$B19</f>
        <v>23636.662</v>
      </c>
      <c r="M19" s="80">
        <v>526</v>
      </c>
      <c r="N19" s="80">
        <f>'1 Raw Data'!P19-'1 Raw Data'!$D19</f>
        <v>36485.983</v>
      </c>
      <c r="O19" s="80">
        <v>619</v>
      </c>
      <c r="P19" s="80">
        <f>'1 Raw Data'!N19-'1 Raw Data'!$B19</f>
        <v>557.23199999999997</v>
      </c>
      <c r="Q19" s="79">
        <v>526</v>
      </c>
      <c r="R19" s="79">
        <f>'1 Raw Data'!T19-'1 Raw Data'!$D19</f>
        <v>30337.483</v>
      </c>
      <c r="S19" s="79">
        <v>619</v>
      </c>
      <c r="T19" s="79">
        <f>'1 Raw Data'!R19-'1 Raw Data'!$B19</f>
        <v>14678.462000000001</v>
      </c>
      <c r="U19" s="120">
        <v>526</v>
      </c>
      <c r="V19" s="120">
        <f>'1 Raw Data'!X19-'1 Raw Data'!$D19</f>
        <v>27031.583000000002</v>
      </c>
      <c r="W19" s="120">
        <v>619</v>
      </c>
      <c r="X19" s="120">
        <f>'1 Raw Data'!V19-'1 Raw Data'!$B19</f>
        <v>25626.761999999999</v>
      </c>
    </row>
    <row r="20" spans="1:24" x14ac:dyDescent="0.2">
      <c r="A20" s="78">
        <v>527</v>
      </c>
      <c r="B20" s="78">
        <f>'1 Raw Data'!D20-'1 Raw Data'!$D20</f>
        <v>0</v>
      </c>
      <c r="C20" s="78">
        <v>620</v>
      </c>
      <c r="D20" s="78">
        <f>'1 Raw Data'!B20-'1 Raw Data'!$B20</f>
        <v>0</v>
      </c>
      <c r="E20" s="82">
        <v>527</v>
      </c>
      <c r="F20" s="82">
        <f>'1 Raw Data'!H20-'1 Raw Data'!$D20</f>
        <v>978.28000000000009</v>
      </c>
      <c r="G20" s="82">
        <v>620</v>
      </c>
      <c r="H20" s="82">
        <f>'1 Raw Data'!F20-'1 Raw Data'!$B20</f>
        <v>506.20400000000001</v>
      </c>
      <c r="I20" s="81">
        <v>527</v>
      </c>
      <c r="J20" s="81">
        <f>'1 Raw Data'!L20-'1 Raw Data'!$D20</f>
        <v>1027.9899999999998</v>
      </c>
      <c r="K20" s="81">
        <v>620</v>
      </c>
      <c r="L20" s="81">
        <f>'1 Raw Data'!J20-'1 Raw Data'!$B20</f>
        <v>23222.134000000002</v>
      </c>
      <c r="M20" s="80">
        <v>527</v>
      </c>
      <c r="N20" s="80">
        <f>'1 Raw Data'!P20-'1 Raw Data'!$D20</f>
        <v>34371.07</v>
      </c>
      <c r="O20" s="80">
        <v>620</v>
      </c>
      <c r="P20" s="80">
        <f>'1 Raw Data'!N20-'1 Raw Data'!$B20</f>
        <v>520.5440000000001</v>
      </c>
      <c r="Q20" s="79">
        <v>527</v>
      </c>
      <c r="R20" s="79">
        <f>'1 Raw Data'!T20-'1 Raw Data'!$D20</f>
        <v>28648.469999999998</v>
      </c>
      <c r="S20" s="79">
        <v>620</v>
      </c>
      <c r="T20" s="79">
        <f>'1 Raw Data'!R20-'1 Raw Data'!$B20</f>
        <v>14293.034</v>
      </c>
      <c r="U20" s="120">
        <v>527</v>
      </c>
      <c r="V20" s="120">
        <f>'1 Raw Data'!X20-'1 Raw Data'!$D20</f>
        <v>25605.67</v>
      </c>
      <c r="W20" s="120">
        <v>620</v>
      </c>
      <c r="X20" s="120">
        <f>'1 Raw Data'!V20-'1 Raw Data'!$B20</f>
        <v>25119.234</v>
      </c>
    </row>
    <row r="21" spans="1:24" x14ac:dyDescent="0.2">
      <c r="A21" s="78">
        <v>528</v>
      </c>
      <c r="B21" s="78">
        <f>'1 Raw Data'!D21-'1 Raw Data'!$D21</f>
        <v>0</v>
      </c>
      <c r="C21" s="78">
        <v>621</v>
      </c>
      <c r="D21" s="78">
        <f>'1 Raw Data'!B21-'1 Raw Data'!$B21</f>
        <v>0</v>
      </c>
      <c r="E21" s="82">
        <v>528</v>
      </c>
      <c r="F21" s="82">
        <f>'1 Raw Data'!H21-'1 Raw Data'!$D21</f>
        <v>1024.6379999999999</v>
      </c>
      <c r="G21" s="82">
        <v>621</v>
      </c>
      <c r="H21" s="82">
        <f>'1 Raw Data'!F21-'1 Raw Data'!$B21</f>
        <v>463.17599999999999</v>
      </c>
      <c r="I21" s="81">
        <v>528</v>
      </c>
      <c r="J21" s="81">
        <f>'1 Raw Data'!L21-'1 Raw Data'!$D21</f>
        <v>1052.998</v>
      </c>
      <c r="K21" s="81">
        <v>621</v>
      </c>
      <c r="L21" s="81">
        <f>'1 Raw Data'!J21-'1 Raw Data'!$B21</f>
        <v>22573.971000000001</v>
      </c>
      <c r="M21" s="80">
        <v>528</v>
      </c>
      <c r="N21" s="80">
        <f>'1 Raw Data'!P21-'1 Raw Data'!$D21</f>
        <v>32912.848000000005</v>
      </c>
      <c r="O21" s="80">
        <v>621</v>
      </c>
      <c r="P21" s="80">
        <f>'1 Raw Data'!N21-'1 Raw Data'!$B21</f>
        <v>554.89099999999985</v>
      </c>
      <c r="Q21" s="79">
        <v>528</v>
      </c>
      <c r="R21" s="79">
        <f>'1 Raw Data'!T21-'1 Raw Data'!$D21</f>
        <v>27647.347999999998</v>
      </c>
      <c r="S21" s="79">
        <v>621</v>
      </c>
      <c r="T21" s="79">
        <f>'1 Raw Data'!R21-'1 Raw Data'!$B21</f>
        <v>13958.671</v>
      </c>
      <c r="U21" s="120">
        <v>528</v>
      </c>
      <c r="V21" s="120">
        <f>'1 Raw Data'!X21-'1 Raw Data'!$D21</f>
        <v>24633.847999999998</v>
      </c>
      <c r="W21" s="120">
        <v>621</v>
      </c>
      <c r="X21" s="120">
        <f>'1 Raw Data'!V21-'1 Raw Data'!$B21</f>
        <v>24702.171000000002</v>
      </c>
    </row>
    <row r="22" spans="1:24" x14ac:dyDescent="0.2">
      <c r="A22" s="78">
        <v>529</v>
      </c>
      <c r="B22" s="78">
        <f>'1 Raw Data'!D22-'1 Raw Data'!$D22</f>
        <v>0</v>
      </c>
      <c r="C22" s="78">
        <v>622</v>
      </c>
      <c r="D22" s="78">
        <f>'1 Raw Data'!B22-'1 Raw Data'!$B22</f>
        <v>0</v>
      </c>
      <c r="E22" s="82">
        <v>529</v>
      </c>
      <c r="F22" s="82">
        <f>'1 Raw Data'!H22-'1 Raw Data'!$D22</f>
        <v>988.94299999999998</v>
      </c>
      <c r="G22" s="82">
        <v>622</v>
      </c>
      <c r="H22" s="82">
        <f>'1 Raw Data'!F22-'1 Raw Data'!$B22</f>
        <v>458.17399999999998</v>
      </c>
      <c r="I22" s="81">
        <v>529</v>
      </c>
      <c r="J22" s="81">
        <f>'1 Raw Data'!L22-'1 Raw Data'!$D22</f>
        <v>1088.373</v>
      </c>
      <c r="K22" s="81">
        <v>622</v>
      </c>
      <c r="L22" s="81">
        <f>'1 Raw Data'!J22-'1 Raw Data'!$B22</f>
        <v>22168.837000000003</v>
      </c>
      <c r="M22" s="80">
        <v>529</v>
      </c>
      <c r="N22" s="80">
        <f>'1 Raw Data'!P22-'1 Raw Data'!$D22</f>
        <v>31402.812999999998</v>
      </c>
      <c r="O22" s="80">
        <v>622</v>
      </c>
      <c r="P22" s="80">
        <f>'1 Raw Data'!N22-'1 Raw Data'!$B22</f>
        <v>556.5569999999999</v>
      </c>
      <c r="Q22" s="79">
        <v>529</v>
      </c>
      <c r="R22" s="79">
        <f>'1 Raw Data'!T22-'1 Raw Data'!$D22</f>
        <v>26466.413</v>
      </c>
      <c r="S22" s="79">
        <v>622</v>
      </c>
      <c r="T22" s="79">
        <f>'1 Raw Data'!R22-'1 Raw Data'!$B22</f>
        <v>13488.537</v>
      </c>
      <c r="U22" s="120">
        <v>529</v>
      </c>
      <c r="V22" s="120">
        <f>'1 Raw Data'!X22-'1 Raw Data'!$D22</f>
        <v>23257.913</v>
      </c>
      <c r="W22" s="120">
        <v>622</v>
      </c>
      <c r="X22" s="120">
        <f>'1 Raw Data'!V22-'1 Raw Data'!$B22</f>
        <v>23827.537</v>
      </c>
    </row>
    <row r="23" spans="1:24" x14ac:dyDescent="0.2">
      <c r="A23" s="78">
        <v>530</v>
      </c>
      <c r="B23" s="78">
        <f>'1 Raw Data'!D23-'1 Raw Data'!$D23</f>
        <v>0</v>
      </c>
      <c r="C23" s="78">
        <v>623</v>
      </c>
      <c r="D23" s="78">
        <f>'1 Raw Data'!B23-'1 Raw Data'!$B23</f>
        <v>0</v>
      </c>
      <c r="E23" s="82">
        <v>530</v>
      </c>
      <c r="F23" s="82">
        <f>'1 Raw Data'!H23-'1 Raw Data'!$D23</f>
        <v>1111.0309999999999</v>
      </c>
      <c r="G23" s="82">
        <v>623</v>
      </c>
      <c r="H23" s="82">
        <f>'1 Raw Data'!F23-'1 Raw Data'!$B23</f>
        <v>403.82100000000003</v>
      </c>
      <c r="I23" s="81">
        <v>530</v>
      </c>
      <c r="J23" s="81">
        <f>'1 Raw Data'!L23-'1 Raw Data'!$D23</f>
        <v>1188.7710000000002</v>
      </c>
      <c r="K23" s="81">
        <v>623</v>
      </c>
      <c r="L23" s="81">
        <f>'1 Raw Data'!J23-'1 Raw Data'!$B23</f>
        <v>21412.728999999999</v>
      </c>
      <c r="M23" s="80">
        <v>530</v>
      </c>
      <c r="N23" s="80">
        <f>'1 Raw Data'!P23-'1 Raw Data'!$D23</f>
        <v>30185.561000000002</v>
      </c>
      <c r="O23" s="80">
        <v>623</v>
      </c>
      <c r="P23" s="80">
        <f>'1 Raw Data'!N23-'1 Raw Data'!$B23</f>
        <v>499.19899999999996</v>
      </c>
      <c r="Q23" s="79">
        <v>530</v>
      </c>
      <c r="R23" s="79">
        <f>'1 Raw Data'!T23-'1 Raw Data'!$D23</f>
        <v>25149.561000000002</v>
      </c>
      <c r="S23" s="79">
        <v>623</v>
      </c>
      <c r="T23" s="79">
        <f>'1 Raw Data'!R23-'1 Raw Data'!$B23</f>
        <v>13119.029</v>
      </c>
      <c r="U23" s="120">
        <v>530</v>
      </c>
      <c r="V23" s="120">
        <f>'1 Raw Data'!X23-'1 Raw Data'!$D23</f>
        <v>22388.761000000002</v>
      </c>
      <c r="W23" s="120">
        <v>623</v>
      </c>
      <c r="X23" s="120">
        <f>'1 Raw Data'!V23-'1 Raw Data'!$B23</f>
        <v>23219.629000000001</v>
      </c>
    </row>
    <row r="24" spans="1:24" x14ac:dyDescent="0.2">
      <c r="A24" s="78">
        <v>531</v>
      </c>
      <c r="B24" s="78">
        <f>'1 Raw Data'!D24-'1 Raw Data'!$D24</f>
        <v>0</v>
      </c>
      <c r="C24" s="78">
        <v>624</v>
      </c>
      <c r="D24" s="78">
        <f>'1 Raw Data'!B24-'1 Raw Data'!$B24</f>
        <v>0</v>
      </c>
      <c r="E24" s="82">
        <v>531</v>
      </c>
      <c r="F24" s="82">
        <f>'1 Raw Data'!H24-'1 Raw Data'!$D24</f>
        <v>1084.357</v>
      </c>
      <c r="G24" s="82">
        <v>624</v>
      </c>
      <c r="H24" s="82">
        <f>'1 Raw Data'!F24-'1 Raw Data'!$B24</f>
        <v>413.81899999999996</v>
      </c>
      <c r="I24" s="81">
        <v>531</v>
      </c>
      <c r="J24" s="81">
        <f>'1 Raw Data'!L24-'1 Raw Data'!$D24</f>
        <v>1170.777</v>
      </c>
      <c r="K24" s="81">
        <v>624</v>
      </c>
      <c r="L24" s="81">
        <f>'1 Raw Data'!J24-'1 Raw Data'!$B24</f>
        <v>21031.670000000002</v>
      </c>
      <c r="M24" s="80">
        <v>531</v>
      </c>
      <c r="N24" s="80">
        <f>'1 Raw Data'!P24-'1 Raw Data'!$D24</f>
        <v>28553.816999999999</v>
      </c>
      <c r="O24" s="80">
        <v>624</v>
      </c>
      <c r="P24" s="80">
        <f>'1 Raw Data'!N24-'1 Raw Data'!$B24</f>
        <v>520.54</v>
      </c>
      <c r="Q24" s="79">
        <v>531</v>
      </c>
      <c r="R24" s="79">
        <f>'1 Raw Data'!T24-'1 Raw Data'!$D24</f>
        <v>24221.017</v>
      </c>
      <c r="S24" s="79">
        <v>624</v>
      </c>
      <c r="T24" s="79">
        <f>'1 Raw Data'!R24-'1 Raw Data'!$B24</f>
        <v>12847.17</v>
      </c>
      <c r="U24" s="120">
        <v>531</v>
      </c>
      <c r="V24" s="120">
        <f>'1 Raw Data'!X24-'1 Raw Data'!$D24</f>
        <v>21388.617000000002</v>
      </c>
      <c r="W24" s="120">
        <v>624</v>
      </c>
      <c r="X24" s="120">
        <f>'1 Raw Data'!V24-'1 Raw Data'!$B24</f>
        <v>22696.77</v>
      </c>
    </row>
    <row r="25" spans="1:24" x14ac:dyDescent="0.2">
      <c r="A25" s="78">
        <v>532</v>
      </c>
      <c r="B25" s="78">
        <f>'1 Raw Data'!D25-'1 Raw Data'!$D25</f>
        <v>0</v>
      </c>
      <c r="C25" s="78">
        <v>625</v>
      </c>
      <c r="D25" s="78">
        <f>'1 Raw Data'!B25-'1 Raw Data'!$B25</f>
        <v>0</v>
      </c>
      <c r="E25" s="82">
        <v>532</v>
      </c>
      <c r="F25" s="82">
        <f>'1 Raw Data'!H25-'1 Raw Data'!$D25</f>
        <v>1102.384</v>
      </c>
      <c r="G25" s="82">
        <v>625</v>
      </c>
      <c r="H25" s="82">
        <f>'1 Raw Data'!F25-'1 Raw Data'!$B25</f>
        <v>438.16099999999994</v>
      </c>
      <c r="I25" s="81">
        <v>532</v>
      </c>
      <c r="J25" s="81">
        <f>'1 Raw Data'!L25-'1 Raw Data'!$D25</f>
        <v>1188.134</v>
      </c>
      <c r="K25" s="81">
        <v>625</v>
      </c>
      <c r="L25" s="81">
        <f>'1 Raw Data'!J25-'1 Raw Data'!$B25</f>
        <v>20444.674000000003</v>
      </c>
      <c r="M25" s="80">
        <v>532</v>
      </c>
      <c r="N25" s="80">
        <f>'1 Raw Data'!P25-'1 Raw Data'!$D25</f>
        <v>27410.344000000001</v>
      </c>
      <c r="O25" s="80">
        <v>625</v>
      </c>
      <c r="P25" s="80">
        <f>'1 Raw Data'!N25-'1 Raw Data'!$B25</f>
        <v>511.86500000000001</v>
      </c>
      <c r="Q25" s="79">
        <v>532</v>
      </c>
      <c r="R25" s="79">
        <f>'1 Raw Data'!T25-'1 Raw Data'!$D25</f>
        <v>23007.844000000001</v>
      </c>
      <c r="S25" s="79">
        <v>625</v>
      </c>
      <c r="T25" s="79">
        <f>'1 Raw Data'!R25-'1 Raw Data'!$B25</f>
        <v>12612.773999999999</v>
      </c>
      <c r="U25" s="120">
        <v>532</v>
      </c>
      <c r="V25" s="120">
        <f>'1 Raw Data'!X25-'1 Raw Data'!$D25</f>
        <v>20437.344000000001</v>
      </c>
      <c r="W25" s="120">
        <v>625</v>
      </c>
      <c r="X25" s="120">
        <f>'1 Raw Data'!V25-'1 Raw Data'!$B25</f>
        <v>22043.574000000001</v>
      </c>
    </row>
    <row r="26" spans="1:24" x14ac:dyDescent="0.2">
      <c r="A26" s="78">
        <v>533</v>
      </c>
      <c r="B26" s="78">
        <f>'1 Raw Data'!D26-'1 Raw Data'!$D26</f>
        <v>0</v>
      </c>
      <c r="C26" s="78">
        <v>626</v>
      </c>
      <c r="D26" s="78">
        <f>'1 Raw Data'!B26-'1 Raw Data'!$B26</f>
        <v>0</v>
      </c>
      <c r="E26" s="82">
        <v>533</v>
      </c>
      <c r="F26" s="82">
        <f>'1 Raw Data'!H26-'1 Raw Data'!$D26</f>
        <v>1198.8009999999999</v>
      </c>
      <c r="G26" s="82">
        <v>626</v>
      </c>
      <c r="H26" s="82">
        <f>'1 Raw Data'!F26-'1 Raw Data'!$B26</f>
        <v>389.14</v>
      </c>
      <c r="I26" s="81">
        <v>533</v>
      </c>
      <c r="J26" s="81">
        <f>'1 Raw Data'!L26-'1 Raw Data'!$D26</f>
        <v>1184.1210000000001</v>
      </c>
      <c r="K26" s="81">
        <v>626</v>
      </c>
      <c r="L26" s="81">
        <f>'1 Raw Data'!J26-'1 Raw Data'!$B26</f>
        <v>19858.105</v>
      </c>
      <c r="M26" s="80">
        <v>533</v>
      </c>
      <c r="N26" s="80">
        <f>'1 Raw Data'!P26-'1 Raw Data'!$D26</f>
        <v>26367.181</v>
      </c>
      <c r="O26" s="80">
        <v>626</v>
      </c>
      <c r="P26" s="80">
        <f>'1 Raw Data'!N26-'1 Raw Data'!$B26</f>
        <v>530.875</v>
      </c>
      <c r="Q26" s="79">
        <v>533</v>
      </c>
      <c r="R26" s="79">
        <f>'1 Raw Data'!T26-'1 Raw Data'!$D26</f>
        <v>22210.981</v>
      </c>
      <c r="S26" s="79">
        <v>626</v>
      </c>
      <c r="T26" s="79">
        <f>'1 Raw Data'!R26-'1 Raw Data'!$B26</f>
        <v>12110.105</v>
      </c>
      <c r="U26" s="120">
        <v>533</v>
      </c>
      <c r="V26" s="120">
        <f>'1 Raw Data'!X26-'1 Raw Data'!$D26</f>
        <v>19545.681</v>
      </c>
      <c r="W26" s="120">
        <v>626</v>
      </c>
      <c r="X26" s="120">
        <f>'1 Raw Data'!V26-'1 Raw Data'!$B26</f>
        <v>21515.105</v>
      </c>
    </row>
    <row r="27" spans="1:24" x14ac:dyDescent="0.2">
      <c r="A27" s="78">
        <v>534</v>
      </c>
      <c r="B27" s="78">
        <f>'1 Raw Data'!D27-'1 Raw Data'!$D27</f>
        <v>0</v>
      </c>
      <c r="C27" s="78">
        <v>627</v>
      </c>
      <c r="D27" s="78">
        <f>'1 Raw Data'!B27-'1 Raw Data'!$B27</f>
        <v>0</v>
      </c>
      <c r="E27" s="82">
        <v>534</v>
      </c>
      <c r="F27" s="82">
        <f>'1 Raw Data'!H27-'1 Raw Data'!$D27</f>
        <v>1163.4390000000001</v>
      </c>
      <c r="G27" s="82">
        <v>627</v>
      </c>
      <c r="H27" s="82">
        <f>'1 Raw Data'!F27-'1 Raw Data'!$B27</f>
        <v>467.16900000000004</v>
      </c>
      <c r="I27" s="81">
        <v>534</v>
      </c>
      <c r="J27" s="81">
        <f>'1 Raw Data'!L27-'1 Raw Data'!$D27</f>
        <v>1276.8889999999999</v>
      </c>
      <c r="K27" s="81">
        <v>627</v>
      </c>
      <c r="L27" s="81">
        <f>'1 Raw Data'!J27-'1 Raw Data'!$B27</f>
        <v>19700.013000000003</v>
      </c>
      <c r="M27" s="80">
        <v>534</v>
      </c>
      <c r="N27" s="80">
        <f>'1 Raw Data'!P27-'1 Raw Data'!$D27</f>
        <v>25291.648999999998</v>
      </c>
      <c r="O27" s="80">
        <v>627</v>
      </c>
      <c r="P27" s="80">
        <f>'1 Raw Data'!N27-'1 Raw Data'!$B27</f>
        <v>516.19399999999996</v>
      </c>
      <c r="Q27" s="79">
        <v>534</v>
      </c>
      <c r="R27" s="79">
        <f>'1 Raw Data'!T27-'1 Raw Data'!$D27</f>
        <v>21274.749</v>
      </c>
      <c r="S27" s="79">
        <v>627</v>
      </c>
      <c r="T27" s="79">
        <f>'1 Raw Data'!R27-'1 Raw Data'!$B27</f>
        <v>11955.612999999999</v>
      </c>
      <c r="U27" s="120">
        <v>534</v>
      </c>
      <c r="V27" s="120">
        <f>'1 Raw Data'!X27-'1 Raw Data'!$D27</f>
        <v>18757.749</v>
      </c>
      <c r="W27" s="120">
        <v>627</v>
      </c>
      <c r="X27" s="120">
        <f>'1 Raw Data'!V27-'1 Raw Data'!$B27</f>
        <v>21082.513000000003</v>
      </c>
    </row>
    <row r="28" spans="1:24" x14ac:dyDescent="0.2">
      <c r="A28" s="78">
        <v>535</v>
      </c>
      <c r="B28" s="78">
        <f>'1 Raw Data'!D28-'1 Raw Data'!$D28</f>
        <v>0</v>
      </c>
      <c r="C28" s="78">
        <v>628</v>
      </c>
      <c r="D28" s="78">
        <f>'1 Raw Data'!B28-'1 Raw Data'!$B28</f>
        <v>0</v>
      </c>
      <c r="E28" s="82">
        <v>535</v>
      </c>
      <c r="F28" s="82">
        <f>'1 Raw Data'!H28-'1 Raw Data'!$D28</f>
        <v>1218.162</v>
      </c>
      <c r="G28" s="82">
        <v>628</v>
      </c>
      <c r="H28" s="82">
        <f>'1 Raw Data'!F28-'1 Raw Data'!$B28</f>
        <v>402.14699999999993</v>
      </c>
      <c r="I28" s="81">
        <v>535</v>
      </c>
      <c r="J28" s="81">
        <f>'1 Raw Data'!L28-'1 Raw Data'!$D28</f>
        <v>1299.912</v>
      </c>
      <c r="K28" s="81">
        <v>628</v>
      </c>
      <c r="L28" s="81">
        <f>'1 Raw Data'!J28-'1 Raw Data'!$B28</f>
        <v>18826.737999999998</v>
      </c>
      <c r="M28" s="80">
        <v>535</v>
      </c>
      <c r="N28" s="80">
        <f>'1 Raw Data'!P28-'1 Raw Data'!$D28</f>
        <v>24043.212</v>
      </c>
      <c r="O28" s="80">
        <v>628</v>
      </c>
      <c r="P28" s="80">
        <f>'1 Raw Data'!N28-'1 Raw Data'!$B28</f>
        <v>519.20799999999997</v>
      </c>
      <c r="Q28" s="79">
        <v>535</v>
      </c>
      <c r="R28" s="79">
        <f>'1 Raw Data'!T28-'1 Raw Data'!$D28</f>
        <v>20277.912</v>
      </c>
      <c r="S28" s="79">
        <v>628</v>
      </c>
      <c r="T28" s="79">
        <f>'1 Raw Data'!R28-'1 Raw Data'!$B28</f>
        <v>11606.538</v>
      </c>
      <c r="U28" s="120">
        <v>535</v>
      </c>
      <c r="V28" s="120">
        <f>'1 Raw Data'!X28-'1 Raw Data'!$D28</f>
        <v>18195.912</v>
      </c>
      <c r="W28" s="120">
        <v>628</v>
      </c>
      <c r="X28" s="120">
        <f>'1 Raw Data'!V28-'1 Raw Data'!$B28</f>
        <v>20521.637999999999</v>
      </c>
    </row>
    <row r="29" spans="1:24" x14ac:dyDescent="0.2">
      <c r="A29" s="78">
        <v>536</v>
      </c>
      <c r="B29" s="78">
        <f>'1 Raw Data'!D29-'1 Raw Data'!$D29</f>
        <v>0</v>
      </c>
      <c r="C29" s="78">
        <v>629</v>
      </c>
      <c r="D29" s="78">
        <f>'1 Raw Data'!B29-'1 Raw Data'!$B29</f>
        <v>0</v>
      </c>
      <c r="E29" s="82">
        <v>536</v>
      </c>
      <c r="F29" s="82">
        <f>'1 Raw Data'!H29-'1 Raw Data'!$D29</f>
        <v>1227.837</v>
      </c>
      <c r="G29" s="82">
        <v>629</v>
      </c>
      <c r="H29" s="82">
        <f>'1 Raw Data'!F29-'1 Raw Data'!$B29</f>
        <v>375.13399999999996</v>
      </c>
      <c r="I29" s="81">
        <v>536</v>
      </c>
      <c r="J29" s="81">
        <f>'1 Raw Data'!L29-'1 Raw Data'!$D29</f>
        <v>1345.627</v>
      </c>
      <c r="K29" s="81">
        <v>629</v>
      </c>
      <c r="L29" s="81">
        <f>'1 Raw Data'!J29-'1 Raw Data'!$B29</f>
        <v>18559.803</v>
      </c>
      <c r="M29" s="80">
        <v>536</v>
      </c>
      <c r="N29" s="80">
        <f>'1 Raw Data'!P29-'1 Raw Data'!$D29</f>
        <v>23342.646999999997</v>
      </c>
      <c r="O29" s="80">
        <v>629</v>
      </c>
      <c r="P29" s="80">
        <f>'1 Raw Data'!N29-'1 Raw Data'!$B29</f>
        <v>445.16699999999997</v>
      </c>
      <c r="Q29" s="79">
        <v>536</v>
      </c>
      <c r="R29" s="79">
        <f>'1 Raw Data'!T29-'1 Raw Data'!$D29</f>
        <v>19686.447</v>
      </c>
      <c r="S29" s="79">
        <v>629</v>
      </c>
      <c r="T29" s="79">
        <f>'1 Raw Data'!R29-'1 Raw Data'!$B29</f>
        <v>11353.602999999999</v>
      </c>
      <c r="U29" s="120">
        <v>536</v>
      </c>
      <c r="V29" s="120">
        <f>'1 Raw Data'!X29-'1 Raw Data'!$D29</f>
        <v>17535.146999999997</v>
      </c>
      <c r="W29" s="120">
        <v>629</v>
      </c>
      <c r="X29" s="120">
        <f>'1 Raw Data'!V29-'1 Raw Data'!$B29</f>
        <v>20212.303</v>
      </c>
    </row>
    <row r="30" spans="1:24" x14ac:dyDescent="0.2">
      <c r="A30" s="78">
        <v>537</v>
      </c>
      <c r="B30" s="78">
        <f>'1 Raw Data'!D30-'1 Raw Data'!$D30</f>
        <v>0</v>
      </c>
      <c r="C30" s="78">
        <v>630</v>
      </c>
      <c r="D30" s="78">
        <f>'1 Raw Data'!B30-'1 Raw Data'!$B30</f>
        <v>0</v>
      </c>
      <c r="E30" s="82">
        <v>537</v>
      </c>
      <c r="F30" s="82">
        <f>'1 Raw Data'!H30-'1 Raw Data'!$D30</f>
        <v>1284.2150000000001</v>
      </c>
      <c r="G30" s="82">
        <v>630</v>
      </c>
      <c r="H30" s="82">
        <f>'1 Raw Data'!F30-'1 Raw Data'!$B30</f>
        <v>397.13900000000001</v>
      </c>
      <c r="I30" s="81">
        <v>537</v>
      </c>
      <c r="J30" s="81">
        <f>'1 Raw Data'!L30-'1 Raw Data'!$D30</f>
        <v>1341.9349999999999</v>
      </c>
      <c r="K30" s="81">
        <v>630</v>
      </c>
      <c r="L30" s="81">
        <f>'1 Raw Data'!J30-'1 Raw Data'!$B30</f>
        <v>18290.843000000001</v>
      </c>
      <c r="M30" s="80">
        <v>537</v>
      </c>
      <c r="N30" s="80">
        <f>'1 Raw Data'!P30-'1 Raw Data'!$D30</f>
        <v>22556.955000000002</v>
      </c>
      <c r="O30" s="80">
        <v>630</v>
      </c>
      <c r="P30" s="80">
        <f>'1 Raw Data'!N30-'1 Raw Data'!$B30</f>
        <v>504.18999999999994</v>
      </c>
      <c r="Q30" s="79">
        <v>537</v>
      </c>
      <c r="R30" s="79">
        <f>'1 Raw Data'!T30-'1 Raw Data'!$D30</f>
        <v>19116.955000000002</v>
      </c>
      <c r="S30" s="79">
        <v>630</v>
      </c>
      <c r="T30" s="79">
        <f>'1 Raw Data'!R30-'1 Raw Data'!$B30</f>
        <v>11166.242999999999</v>
      </c>
      <c r="U30" s="120">
        <v>537</v>
      </c>
      <c r="V30" s="120">
        <f>'1 Raw Data'!X30-'1 Raw Data'!$D30</f>
        <v>17137.455000000002</v>
      </c>
      <c r="W30" s="120">
        <v>630</v>
      </c>
      <c r="X30" s="120">
        <f>'1 Raw Data'!V30-'1 Raw Data'!$B30</f>
        <v>19635.542999999998</v>
      </c>
    </row>
    <row r="31" spans="1:24" x14ac:dyDescent="0.2">
      <c r="A31" s="78">
        <v>538</v>
      </c>
      <c r="B31" s="78">
        <f>'1 Raw Data'!D31-'1 Raw Data'!$D31</f>
        <v>0</v>
      </c>
      <c r="C31" s="78">
        <v>631</v>
      </c>
      <c r="D31" s="78">
        <f>'1 Raw Data'!B31-'1 Raw Data'!$B31</f>
        <v>0</v>
      </c>
      <c r="E31" s="82">
        <v>538</v>
      </c>
      <c r="F31" s="82">
        <f>'1 Raw Data'!H31-'1 Raw Data'!$D31</f>
        <v>1277.2139999999999</v>
      </c>
      <c r="G31" s="82">
        <v>631</v>
      </c>
      <c r="H31" s="82">
        <f>'1 Raw Data'!F31-'1 Raw Data'!$B31</f>
        <v>386.46900000000005</v>
      </c>
      <c r="I31" s="81">
        <v>538</v>
      </c>
      <c r="J31" s="81">
        <f>'1 Raw Data'!L31-'1 Raw Data'!$D31</f>
        <v>1424.7040000000002</v>
      </c>
      <c r="K31" s="81">
        <v>631</v>
      </c>
      <c r="L31" s="81">
        <f>'1 Raw Data'!J31-'1 Raw Data'!$B31</f>
        <v>17664.142</v>
      </c>
      <c r="M31" s="80">
        <v>538</v>
      </c>
      <c r="N31" s="80">
        <f>'1 Raw Data'!P31-'1 Raw Data'!$D31</f>
        <v>21808.483999999997</v>
      </c>
      <c r="O31" s="80">
        <v>631</v>
      </c>
      <c r="P31" s="80">
        <f>'1 Raw Data'!N31-'1 Raw Data'!$B31</f>
        <v>484.85</v>
      </c>
      <c r="Q31" s="79">
        <v>538</v>
      </c>
      <c r="R31" s="79">
        <f>'1 Raw Data'!T31-'1 Raw Data'!$D31</f>
        <v>18561.383999999998</v>
      </c>
      <c r="S31" s="79">
        <v>631</v>
      </c>
      <c r="T31" s="79">
        <f>'1 Raw Data'!R31-'1 Raw Data'!$B31</f>
        <v>10985.941999999999</v>
      </c>
      <c r="U31" s="120">
        <v>538</v>
      </c>
      <c r="V31" s="120">
        <f>'1 Raw Data'!X31-'1 Raw Data'!$D31</f>
        <v>16428.084000000003</v>
      </c>
      <c r="W31" s="120">
        <v>631</v>
      </c>
      <c r="X31" s="120">
        <f>'1 Raw Data'!V31-'1 Raw Data'!$B31</f>
        <v>19284.241999999998</v>
      </c>
    </row>
    <row r="32" spans="1:24" x14ac:dyDescent="0.2">
      <c r="A32" s="78">
        <v>539</v>
      </c>
      <c r="B32" s="78">
        <f>'1 Raw Data'!D32-'1 Raw Data'!$D32</f>
        <v>0</v>
      </c>
      <c r="C32" s="78">
        <v>632</v>
      </c>
      <c r="D32" s="78">
        <f>'1 Raw Data'!B32-'1 Raw Data'!$B32</f>
        <v>0</v>
      </c>
      <c r="E32" s="82">
        <v>539</v>
      </c>
      <c r="F32" s="82">
        <f>'1 Raw Data'!H32-'1 Raw Data'!$D32</f>
        <v>1333.252</v>
      </c>
      <c r="G32" s="82">
        <v>632</v>
      </c>
      <c r="H32" s="82">
        <f>'1 Raw Data'!F32-'1 Raw Data'!$B32</f>
        <v>397.47699999999998</v>
      </c>
      <c r="I32" s="81">
        <v>539</v>
      </c>
      <c r="J32" s="81">
        <f>'1 Raw Data'!L32-'1 Raw Data'!$D32</f>
        <v>1490.4220000000003</v>
      </c>
      <c r="K32" s="81">
        <v>632</v>
      </c>
      <c r="L32" s="81">
        <f>'1 Raw Data'!J32-'1 Raw Data'!$B32</f>
        <v>17249.404999999999</v>
      </c>
      <c r="M32" s="80">
        <v>539</v>
      </c>
      <c r="N32" s="80">
        <f>'1 Raw Data'!P32-'1 Raw Data'!$D32</f>
        <v>21172.592000000001</v>
      </c>
      <c r="O32" s="80">
        <v>632</v>
      </c>
      <c r="P32" s="80">
        <f>'1 Raw Data'!N32-'1 Raw Data'!$B32</f>
        <v>430.15899999999999</v>
      </c>
      <c r="Q32" s="79">
        <v>539</v>
      </c>
      <c r="R32" s="79">
        <f>'1 Raw Data'!T32-'1 Raw Data'!$D32</f>
        <v>18081.691999999999</v>
      </c>
      <c r="S32" s="79">
        <v>632</v>
      </c>
      <c r="T32" s="79">
        <f>'1 Raw Data'!R32-'1 Raw Data'!$B32</f>
        <v>10732.105</v>
      </c>
      <c r="U32" s="120">
        <v>539</v>
      </c>
      <c r="V32" s="120">
        <f>'1 Raw Data'!X32-'1 Raw Data'!$D32</f>
        <v>15936.892</v>
      </c>
      <c r="W32" s="120">
        <v>632</v>
      </c>
      <c r="X32" s="120">
        <f>'1 Raw Data'!V32-'1 Raw Data'!$B32</f>
        <v>18793.005000000001</v>
      </c>
    </row>
    <row r="33" spans="1:24" x14ac:dyDescent="0.2">
      <c r="A33" s="78">
        <v>540</v>
      </c>
      <c r="B33" s="78">
        <f>'1 Raw Data'!D33-'1 Raw Data'!$D33</f>
        <v>0</v>
      </c>
      <c r="C33" s="78">
        <v>633</v>
      </c>
      <c r="D33" s="78">
        <f>'1 Raw Data'!B33-'1 Raw Data'!$B33</f>
        <v>0</v>
      </c>
      <c r="E33" s="82">
        <v>540</v>
      </c>
      <c r="F33" s="82">
        <f>'1 Raw Data'!H33-'1 Raw Data'!$D33</f>
        <v>1381.3250000000003</v>
      </c>
      <c r="G33" s="82">
        <v>633</v>
      </c>
      <c r="H33" s="82">
        <f>'1 Raw Data'!F33-'1 Raw Data'!$B33</f>
        <v>374.12899999999996</v>
      </c>
      <c r="I33" s="81">
        <v>540</v>
      </c>
      <c r="J33" s="81">
        <f>'1 Raw Data'!L33-'1 Raw Data'!$D33</f>
        <v>1438.395</v>
      </c>
      <c r="K33" s="81">
        <v>633</v>
      </c>
      <c r="L33" s="81">
        <f>'1 Raw Data'!J33-'1 Raw Data'!$B33</f>
        <v>16726.776999999998</v>
      </c>
      <c r="M33" s="80">
        <v>540</v>
      </c>
      <c r="N33" s="80">
        <f>'1 Raw Data'!P33-'1 Raw Data'!$D33</f>
        <v>20403.615000000002</v>
      </c>
      <c r="O33" s="80">
        <v>633</v>
      </c>
      <c r="P33" s="80">
        <f>'1 Raw Data'!N33-'1 Raw Data'!$B33</f>
        <v>437.15799999999996</v>
      </c>
      <c r="Q33" s="79">
        <v>540</v>
      </c>
      <c r="R33" s="79">
        <f>'1 Raw Data'!T33-'1 Raw Data'!$D33</f>
        <v>17449.615000000002</v>
      </c>
      <c r="S33" s="79">
        <v>633</v>
      </c>
      <c r="T33" s="79">
        <f>'1 Raw Data'!R33-'1 Raw Data'!$B33</f>
        <v>10398.076999999999</v>
      </c>
      <c r="U33" s="120">
        <v>540</v>
      </c>
      <c r="V33" s="120">
        <f>'1 Raw Data'!X33-'1 Raw Data'!$D33</f>
        <v>15429.115</v>
      </c>
      <c r="W33" s="120">
        <v>633</v>
      </c>
      <c r="X33" s="120">
        <f>'1 Raw Data'!V33-'1 Raw Data'!$B33</f>
        <v>18241.976999999999</v>
      </c>
    </row>
    <row r="34" spans="1:24" x14ac:dyDescent="0.2">
      <c r="A34" s="78">
        <v>541</v>
      </c>
      <c r="B34" s="78">
        <f>'1 Raw Data'!D34-'1 Raw Data'!$D34</f>
        <v>0</v>
      </c>
      <c r="C34" s="78">
        <v>634</v>
      </c>
      <c r="D34" s="78">
        <f>'1 Raw Data'!B34-'1 Raw Data'!$B34</f>
        <v>0</v>
      </c>
      <c r="E34" s="82">
        <v>541</v>
      </c>
      <c r="F34" s="82">
        <f>'1 Raw Data'!H34-'1 Raw Data'!$D34</f>
        <v>1370.9880000000003</v>
      </c>
      <c r="G34" s="82">
        <v>634</v>
      </c>
      <c r="H34" s="82">
        <f>'1 Raw Data'!F34-'1 Raw Data'!$B34</f>
        <v>411.14600000000002</v>
      </c>
      <c r="I34" s="81">
        <v>541</v>
      </c>
      <c r="J34" s="81">
        <f>'1 Raw Data'!L34-'1 Raw Data'!$D34</f>
        <v>1453.748</v>
      </c>
      <c r="K34" s="81">
        <v>634</v>
      </c>
      <c r="L34" s="81">
        <f>'1 Raw Data'!J34-'1 Raw Data'!$B34</f>
        <v>16430.809000000001</v>
      </c>
      <c r="M34" s="80">
        <v>541</v>
      </c>
      <c r="N34" s="80">
        <f>'1 Raw Data'!P34-'1 Raw Data'!$D34</f>
        <v>20037.378000000001</v>
      </c>
      <c r="O34" s="80">
        <v>634</v>
      </c>
      <c r="P34" s="80">
        <f>'1 Raw Data'!N34-'1 Raw Data'!$B34</f>
        <v>447.16399999999993</v>
      </c>
      <c r="Q34" s="79">
        <v>541</v>
      </c>
      <c r="R34" s="79">
        <f>'1 Raw Data'!T34-'1 Raw Data'!$D34</f>
        <v>16841.378000000001</v>
      </c>
      <c r="S34" s="79">
        <v>634</v>
      </c>
      <c r="T34" s="79">
        <f>'1 Raw Data'!R34-'1 Raw Data'!$B34</f>
        <v>10066.909</v>
      </c>
      <c r="U34" s="120">
        <v>541</v>
      </c>
      <c r="V34" s="120">
        <f>'1 Raw Data'!X34-'1 Raw Data'!$D34</f>
        <v>15013.378000000001</v>
      </c>
      <c r="W34" s="120">
        <v>634</v>
      </c>
      <c r="X34" s="120">
        <f>'1 Raw Data'!V34-'1 Raw Data'!$B34</f>
        <v>17755.708999999999</v>
      </c>
    </row>
    <row r="35" spans="1:24" x14ac:dyDescent="0.2">
      <c r="A35" s="78">
        <v>542</v>
      </c>
      <c r="B35" s="78">
        <f>'1 Raw Data'!D35-'1 Raw Data'!$D35</f>
        <v>0</v>
      </c>
      <c r="C35" s="78">
        <v>635</v>
      </c>
      <c r="D35" s="78">
        <f>'1 Raw Data'!B35-'1 Raw Data'!$B35</f>
        <v>0</v>
      </c>
      <c r="E35" s="82">
        <v>542</v>
      </c>
      <c r="F35" s="82">
        <f>'1 Raw Data'!H35-'1 Raw Data'!$D35</f>
        <v>1398.6759999999999</v>
      </c>
      <c r="G35" s="82">
        <v>635</v>
      </c>
      <c r="H35" s="82">
        <f>'1 Raw Data'!F35-'1 Raw Data'!$B35</f>
        <v>385.464</v>
      </c>
      <c r="I35" s="81">
        <v>542</v>
      </c>
      <c r="J35" s="81">
        <f>'1 Raw Data'!L35-'1 Raw Data'!$D35</f>
        <v>1494.116</v>
      </c>
      <c r="K35" s="81">
        <v>635</v>
      </c>
      <c r="L35" s="81">
        <f>'1 Raw Data'!J35-'1 Raw Data'!$B35</f>
        <v>15936.981000000002</v>
      </c>
      <c r="M35" s="80">
        <v>542</v>
      </c>
      <c r="N35" s="80">
        <f>'1 Raw Data'!P35-'1 Raw Data'!$D35</f>
        <v>19566.815999999999</v>
      </c>
      <c r="O35" s="80">
        <v>635</v>
      </c>
      <c r="P35" s="80">
        <f>'1 Raw Data'!N35-'1 Raw Data'!$B35</f>
        <v>469.83700000000005</v>
      </c>
      <c r="Q35" s="79">
        <v>542</v>
      </c>
      <c r="R35" s="79">
        <f>'1 Raw Data'!T35-'1 Raw Data'!$D35</f>
        <v>16672.315999999999</v>
      </c>
      <c r="S35" s="79">
        <v>635</v>
      </c>
      <c r="T35" s="79">
        <f>'1 Raw Data'!R35-'1 Raw Data'!$B35</f>
        <v>9829.7810000000009</v>
      </c>
      <c r="U35" s="120">
        <v>542</v>
      </c>
      <c r="V35" s="120">
        <f>'1 Raw Data'!X35-'1 Raw Data'!$D35</f>
        <v>14728.316000000001</v>
      </c>
      <c r="W35" s="120">
        <v>635</v>
      </c>
      <c r="X35" s="120">
        <f>'1 Raw Data'!V35-'1 Raw Data'!$B35</f>
        <v>17466.380999999998</v>
      </c>
    </row>
    <row r="36" spans="1:24" x14ac:dyDescent="0.2">
      <c r="A36" s="78">
        <v>543</v>
      </c>
      <c r="B36" s="78">
        <f>'1 Raw Data'!D36-'1 Raw Data'!$D36</f>
        <v>0</v>
      </c>
      <c r="C36" s="78">
        <v>636</v>
      </c>
      <c r="D36" s="78">
        <f>'1 Raw Data'!B36-'1 Raw Data'!$B36</f>
        <v>0</v>
      </c>
      <c r="E36" s="82">
        <v>543</v>
      </c>
      <c r="F36" s="82">
        <f>'1 Raw Data'!H36-'1 Raw Data'!$D36</f>
        <v>1415.0389999999998</v>
      </c>
      <c r="G36" s="82">
        <v>636</v>
      </c>
      <c r="H36" s="82">
        <f>'1 Raw Data'!F36-'1 Raw Data'!$B36</f>
        <v>377.12900000000002</v>
      </c>
      <c r="I36" s="81">
        <v>543</v>
      </c>
      <c r="J36" s="81">
        <f>'1 Raw Data'!L36-'1 Raw Data'!$D36</f>
        <v>1560.5389999999998</v>
      </c>
      <c r="K36" s="81">
        <v>636</v>
      </c>
      <c r="L36" s="81">
        <f>'1 Raw Data'!J36-'1 Raw Data'!$B36</f>
        <v>15541.678</v>
      </c>
      <c r="M36" s="80">
        <v>543</v>
      </c>
      <c r="N36" s="80">
        <f>'1 Raw Data'!P36-'1 Raw Data'!$D36</f>
        <v>19124.409</v>
      </c>
      <c r="O36" s="80">
        <v>636</v>
      </c>
      <c r="P36" s="80">
        <f>'1 Raw Data'!N36-'1 Raw Data'!$B36</f>
        <v>486.18000000000006</v>
      </c>
      <c r="Q36" s="79">
        <v>543</v>
      </c>
      <c r="R36" s="79">
        <f>'1 Raw Data'!T36-'1 Raw Data'!$D36</f>
        <v>16061.709000000001</v>
      </c>
      <c r="S36" s="79">
        <v>636</v>
      </c>
      <c r="T36" s="79">
        <f>'1 Raw Data'!R36-'1 Raw Data'!$B36</f>
        <v>9619.0779999999995</v>
      </c>
      <c r="U36" s="120">
        <v>543</v>
      </c>
      <c r="V36" s="120">
        <f>'1 Raw Data'!X36-'1 Raw Data'!$D36</f>
        <v>14246.909000000001</v>
      </c>
      <c r="W36" s="120">
        <v>636</v>
      </c>
      <c r="X36" s="120">
        <f>'1 Raw Data'!V36-'1 Raw Data'!$B36</f>
        <v>16993.477999999999</v>
      </c>
    </row>
    <row r="37" spans="1:24" x14ac:dyDescent="0.2">
      <c r="A37" s="78">
        <v>544</v>
      </c>
      <c r="B37" s="78">
        <f>'1 Raw Data'!D37-'1 Raw Data'!$D37</f>
        <v>0</v>
      </c>
      <c r="C37" s="78">
        <v>637</v>
      </c>
      <c r="D37" s="78">
        <f>'1 Raw Data'!B37-'1 Raw Data'!$B37</f>
        <v>0</v>
      </c>
      <c r="E37" s="82">
        <v>544</v>
      </c>
      <c r="F37" s="82">
        <f>'1 Raw Data'!H37-'1 Raw Data'!$D37</f>
        <v>1440.7520000000002</v>
      </c>
      <c r="G37" s="82">
        <v>637</v>
      </c>
      <c r="H37" s="82">
        <f>'1 Raw Data'!F37-'1 Raw Data'!$B37</f>
        <v>347.78100000000001</v>
      </c>
      <c r="I37" s="81">
        <v>544</v>
      </c>
      <c r="J37" s="81">
        <f>'1 Raw Data'!L37-'1 Raw Data'!$D37</f>
        <v>1526.182</v>
      </c>
      <c r="K37" s="81">
        <v>637</v>
      </c>
      <c r="L37" s="81">
        <f>'1 Raw Data'!J37-'1 Raw Data'!$B37</f>
        <v>15106.314</v>
      </c>
      <c r="M37" s="80">
        <v>544</v>
      </c>
      <c r="N37" s="80">
        <f>'1 Raw Data'!P37-'1 Raw Data'!$D37</f>
        <v>18682.002</v>
      </c>
      <c r="O37" s="80">
        <v>637</v>
      </c>
      <c r="P37" s="80">
        <f>'1 Raw Data'!N37-'1 Raw Data'!$B37</f>
        <v>478.84099999999995</v>
      </c>
      <c r="Q37" s="79">
        <v>544</v>
      </c>
      <c r="R37" s="79">
        <f>'1 Raw Data'!T37-'1 Raw Data'!$D37</f>
        <v>15772.301999999998</v>
      </c>
      <c r="S37" s="79">
        <v>637</v>
      </c>
      <c r="T37" s="79">
        <f>'1 Raw Data'!R37-'1 Raw Data'!$B37</f>
        <v>9425.6839999999993</v>
      </c>
      <c r="U37" s="120">
        <v>544</v>
      </c>
      <c r="V37" s="120">
        <f>'1 Raw Data'!X37-'1 Raw Data'!$D37</f>
        <v>13981.701999999999</v>
      </c>
      <c r="W37" s="120">
        <v>637</v>
      </c>
      <c r="X37" s="120">
        <f>'1 Raw Data'!V37-'1 Raw Data'!$B37</f>
        <v>16387.314000000002</v>
      </c>
    </row>
    <row r="38" spans="1:24" x14ac:dyDescent="0.2">
      <c r="A38" s="78">
        <v>545</v>
      </c>
      <c r="B38" s="78">
        <f>'1 Raw Data'!D38-'1 Raw Data'!$D38</f>
        <v>0</v>
      </c>
      <c r="C38" s="78">
        <v>638</v>
      </c>
      <c r="D38" s="78">
        <f>'1 Raw Data'!B38-'1 Raw Data'!$B38</f>
        <v>0</v>
      </c>
      <c r="E38" s="82">
        <v>545</v>
      </c>
      <c r="F38" s="82">
        <f>'1 Raw Data'!H38-'1 Raw Data'!$D38</f>
        <v>1476.46</v>
      </c>
      <c r="G38" s="82">
        <v>638</v>
      </c>
      <c r="H38" s="82">
        <f>'1 Raw Data'!F38-'1 Raw Data'!$B38</f>
        <v>362.78899999999999</v>
      </c>
      <c r="I38" s="81">
        <v>545</v>
      </c>
      <c r="J38" s="81">
        <f>'1 Raw Data'!L38-'1 Raw Data'!$D38</f>
        <v>1595.27</v>
      </c>
      <c r="K38" s="81">
        <v>638</v>
      </c>
      <c r="L38" s="81">
        <f>'1 Raw Data'!J38-'1 Raw Data'!$B38</f>
        <v>14517.379000000001</v>
      </c>
      <c r="M38" s="80">
        <v>545</v>
      </c>
      <c r="N38" s="80">
        <f>'1 Raw Data'!P38-'1 Raw Data'!$D38</f>
        <v>18254.07</v>
      </c>
      <c r="O38" s="80">
        <v>638</v>
      </c>
      <c r="P38" s="80">
        <f>'1 Raw Data'!N38-'1 Raw Data'!$B38</f>
        <v>442.49199999999996</v>
      </c>
      <c r="Q38" s="79">
        <v>545</v>
      </c>
      <c r="R38" s="79">
        <f>'1 Raw Data'!T38-'1 Raw Data'!$D38</f>
        <v>15528.570000000002</v>
      </c>
      <c r="S38" s="79">
        <v>638</v>
      </c>
      <c r="T38" s="79">
        <f>'1 Raw Data'!R38-'1 Raw Data'!$B38</f>
        <v>9028.3690000000006</v>
      </c>
      <c r="U38" s="120">
        <v>545</v>
      </c>
      <c r="V38" s="120">
        <f>'1 Raw Data'!X38-'1 Raw Data'!$D38</f>
        <v>13928.27</v>
      </c>
      <c r="W38" s="120">
        <v>638</v>
      </c>
      <c r="X38" s="120">
        <f>'1 Raw Data'!V38-'1 Raw Data'!$B38</f>
        <v>15897.679</v>
      </c>
    </row>
    <row r="39" spans="1:24" x14ac:dyDescent="0.2">
      <c r="A39" s="78">
        <v>546</v>
      </c>
      <c r="B39" s="78">
        <f>'1 Raw Data'!D39-'1 Raw Data'!$D39</f>
        <v>0</v>
      </c>
      <c r="C39" s="78">
        <v>639</v>
      </c>
      <c r="D39" s="78">
        <f>'1 Raw Data'!B39-'1 Raw Data'!$B39</f>
        <v>0</v>
      </c>
      <c r="E39" s="82">
        <v>546</v>
      </c>
      <c r="F39" s="82">
        <f>'1 Raw Data'!H39-'1 Raw Data'!$D39</f>
        <v>1499.1399999999999</v>
      </c>
      <c r="G39" s="82">
        <v>639</v>
      </c>
      <c r="H39" s="82">
        <f>'1 Raw Data'!F39-'1 Raw Data'!$B39</f>
        <v>375.79800000000006</v>
      </c>
      <c r="I39" s="81">
        <v>546</v>
      </c>
      <c r="J39" s="81">
        <f>'1 Raw Data'!L39-'1 Raw Data'!$D39</f>
        <v>1581.9</v>
      </c>
      <c r="K39" s="81">
        <v>639</v>
      </c>
      <c r="L39" s="81">
        <f>'1 Raw Data'!J39-'1 Raw Data'!$B39</f>
        <v>14285.307000000001</v>
      </c>
      <c r="M39" s="80">
        <v>546</v>
      </c>
      <c r="N39" s="80">
        <f>'1 Raw Data'!P39-'1 Raw Data'!$D39</f>
        <v>18144.809999999998</v>
      </c>
      <c r="O39" s="80">
        <v>639</v>
      </c>
      <c r="P39" s="80">
        <f>'1 Raw Data'!N39-'1 Raw Data'!$B39</f>
        <v>400.47600000000006</v>
      </c>
      <c r="Q39" s="79">
        <v>546</v>
      </c>
      <c r="R39" s="79">
        <f>'1 Raw Data'!T39-'1 Raw Data'!$D39</f>
        <v>15398.310000000001</v>
      </c>
      <c r="S39" s="79">
        <v>639</v>
      </c>
      <c r="T39" s="79">
        <f>'1 Raw Data'!R39-'1 Raw Data'!$B39</f>
        <v>8766.8369999999995</v>
      </c>
      <c r="U39" s="120">
        <v>546</v>
      </c>
      <c r="V39" s="120">
        <f>'1 Raw Data'!X39-'1 Raw Data'!$D39</f>
        <v>13606.310000000001</v>
      </c>
      <c r="W39" s="120">
        <v>639</v>
      </c>
      <c r="X39" s="120">
        <f>'1 Raw Data'!V39-'1 Raw Data'!$B39</f>
        <v>15489.107</v>
      </c>
    </row>
    <row r="40" spans="1:24" x14ac:dyDescent="0.2">
      <c r="A40" s="78">
        <v>547</v>
      </c>
      <c r="B40" s="78">
        <f>'1 Raw Data'!D40-'1 Raw Data'!$D40</f>
        <v>0</v>
      </c>
      <c r="C40" s="78">
        <v>640</v>
      </c>
      <c r="D40" s="78">
        <f>'1 Raw Data'!B40-'1 Raw Data'!$B40</f>
        <v>0</v>
      </c>
      <c r="E40" s="82">
        <v>547</v>
      </c>
      <c r="F40" s="82">
        <f>'1 Raw Data'!H40-'1 Raw Data'!$D40</f>
        <v>1552.5339999999999</v>
      </c>
      <c r="G40" s="82">
        <v>640</v>
      </c>
      <c r="H40" s="82">
        <f>'1 Raw Data'!F40-'1 Raw Data'!$B40</f>
        <v>376.79299999999995</v>
      </c>
      <c r="I40" s="81">
        <v>547</v>
      </c>
      <c r="J40" s="81">
        <f>'1 Raw Data'!L40-'1 Raw Data'!$D40</f>
        <v>1605.604</v>
      </c>
      <c r="K40" s="81">
        <v>640</v>
      </c>
      <c r="L40" s="81">
        <f>'1 Raw Data'!J40-'1 Raw Data'!$B40</f>
        <v>13995.913999999999</v>
      </c>
      <c r="M40" s="80">
        <v>547</v>
      </c>
      <c r="N40" s="80">
        <f>'1 Raw Data'!P40-'1 Raw Data'!$D40</f>
        <v>17557.774000000001</v>
      </c>
      <c r="O40" s="80">
        <v>640</v>
      </c>
      <c r="P40" s="80">
        <f>'1 Raw Data'!N40-'1 Raw Data'!$B40</f>
        <v>444.82400000000001</v>
      </c>
      <c r="Q40" s="79">
        <v>547</v>
      </c>
      <c r="R40" s="79">
        <f>'1 Raw Data'!T40-'1 Raw Data'!$D40</f>
        <v>15087.474</v>
      </c>
      <c r="S40" s="79">
        <v>640</v>
      </c>
      <c r="T40" s="79">
        <f>'1 Raw Data'!R40-'1 Raw Data'!$B40</f>
        <v>8576.7739999999994</v>
      </c>
      <c r="U40" s="120">
        <v>547</v>
      </c>
      <c r="V40" s="120">
        <f>'1 Raw Data'!X40-'1 Raw Data'!$D40</f>
        <v>13448.574000000001</v>
      </c>
      <c r="W40" s="120">
        <v>640</v>
      </c>
      <c r="X40" s="120">
        <f>'1 Raw Data'!V40-'1 Raw Data'!$B40</f>
        <v>15165.814</v>
      </c>
    </row>
    <row r="41" spans="1:24" x14ac:dyDescent="0.2">
      <c r="A41" s="78">
        <v>548</v>
      </c>
      <c r="B41" s="78">
        <f>'1 Raw Data'!D41-'1 Raw Data'!$D41</f>
        <v>0</v>
      </c>
      <c r="C41" s="78">
        <v>641</v>
      </c>
      <c r="D41" s="78">
        <f>'1 Raw Data'!B41-'1 Raw Data'!$B41</f>
        <v>0</v>
      </c>
      <c r="E41" s="82">
        <v>548</v>
      </c>
      <c r="F41" s="82">
        <f>'1 Raw Data'!H41-'1 Raw Data'!$D41</f>
        <v>1557.8829999999998</v>
      </c>
      <c r="G41" s="82">
        <v>641</v>
      </c>
      <c r="H41" s="82">
        <f>'1 Raw Data'!F41-'1 Raw Data'!$B41</f>
        <v>376.12600000000003</v>
      </c>
      <c r="I41" s="81">
        <v>548</v>
      </c>
      <c r="J41" s="81">
        <f>'1 Raw Data'!L41-'1 Raw Data'!$D41</f>
        <v>1628.643</v>
      </c>
      <c r="K41" s="81">
        <v>641</v>
      </c>
      <c r="L41" s="81">
        <f>'1 Raw Data'!J41-'1 Raw Data'!$B41</f>
        <v>13305.449000000001</v>
      </c>
      <c r="M41" s="80">
        <v>548</v>
      </c>
      <c r="N41" s="80">
        <f>'1 Raw Data'!P41-'1 Raw Data'!$D41</f>
        <v>17410.803</v>
      </c>
      <c r="O41" s="80">
        <v>641</v>
      </c>
      <c r="P41" s="80">
        <f>'1 Raw Data'!N41-'1 Raw Data'!$B41</f>
        <v>447.82400000000001</v>
      </c>
      <c r="Q41" s="79">
        <v>548</v>
      </c>
      <c r="R41" s="79">
        <f>'1 Raw Data'!T41-'1 Raw Data'!$D41</f>
        <v>14712.102999999999</v>
      </c>
      <c r="S41" s="79">
        <v>641</v>
      </c>
      <c r="T41" s="79">
        <f>'1 Raw Data'!R41-'1 Raw Data'!$B41</f>
        <v>8439.4490000000005</v>
      </c>
      <c r="U41" s="120">
        <v>548</v>
      </c>
      <c r="V41" s="120">
        <f>'1 Raw Data'!X41-'1 Raw Data'!$D41</f>
        <v>13231.403</v>
      </c>
      <c r="W41" s="120">
        <v>641</v>
      </c>
      <c r="X41" s="120">
        <f>'1 Raw Data'!V41-'1 Raw Data'!$B41</f>
        <v>14570.349</v>
      </c>
    </row>
    <row r="42" spans="1:24" x14ac:dyDescent="0.2">
      <c r="A42" s="78">
        <v>549</v>
      </c>
      <c r="B42" s="78">
        <f>'1 Raw Data'!D42-'1 Raw Data'!$D42</f>
        <v>0</v>
      </c>
      <c r="C42" s="78">
        <v>642</v>
      </c>
      <c r="D42" s="78">
        <f>'1 Raw Data'!B42-'1 Raw Data'!$B42</f>
        <v>0</v>
      </c>
      <c r="E42" s="82">
        <v>549</v>
      </c>
      <c r="F42" s="82">
        <f>'1 Raw Data'!H42-'1 Raw Data'!$D42</f>
        <v>1520.8439999999998</v>
      </c>
      <c r="G42" s="82">
        <v>642</v>
      </c>
      <c r="H42" s="82">
        <f>'1 Raw Data'!F42-'1 Raw Data'!$B42</f>
        <v>295.09699999999998</v>
      </c>
      <c r="I42" s="81">
        <v>549</v>
      </c>
      <c r="J42" s="81">
        <f>'1 Raw Data'!L42-'1 Raw Data'!$D42</f>
        <v>1657.0040000000001</v>
      </c>
      <c r="K42" s="81">
        <v>642</v>
      </c>
      <c r="L42" s="81">
        <f>'1 Raw Data'!J42-'1 Raw Data'!$B42</f>
        <v>12962.573999999999</v>
      </c>
      <c r="M42" s="80">
        <v>549</v>
      </c>
      <c r="N42" s="80">
        <f>'1 Raw Data'!P42-'1 Raw Data'!$D42</f>
        <v>17142.604000000003</v>
      </c>
      <c r="O42" s="80">
        <v>642</v>
      </c>
      <c r="P42" s="80">
        <f>'1 Raw Data'!N42-'1 Raw Data'!$B42</f>
        <v>430.82399999999996</v>
      </c>
      <c r="Q42" s="79">
        <v>549</v>
      </c>
      <c r="R42" s="79">
        <f>'1 Raw Data'!T42-'1 Raw Data'!$D42</f>
        <v>14440.603999999999</v>
      </c>
      <c r="S42" s="79">
        <v>642</v>
      </c>
      <c r="T42" s="79">
        <f>'1 Raw Data'!R42-'1 Raw Data'!$B42</f>
        <v>7902.4740000000011</v>
      </c>
      <c r="U42" s="120">
        <v>549</v>
      </c>
      <c r="V42" s="120">
        <f>'1 Raw Data'!X42-'1 Raw Data'!$D42</f>
        <v>12932.503999999999</v>
      </c>
      <c r="W42" s="120">
        <v>642</v>
      </c>
      <c r="X42" s="120">
        <f>'1 Raw Data'!V42-'1 Raw Data'!$B42</f>
        <v>14129.173999999999</v>
      </c>
    </row>
    <row r="43" spans="1:24" x14ac:dyDescent="0.2">
      <c r="A43" s="78">
        <v>550</v>
      </c>
      <c r="B43" s="78">
        <f>'1 Raw Data'!D43-'1 Raw Data'!$D43</f>
        <v>0</v>
      </c>
      <c r="C43" s="78">
        <v>643</v>
      </c>
      <c r="D43" s="78">
        <f>'1 Raw Data'!B43-'1 Raw Data'!$B43</f>
        <v>0</v>
      </c>
      <c r="E43" s="82">
        <v>550</v>
      </c>
      <c r="F43" s="82">
        <f>'1 Raw Data'!H43-'1 Raw Data'!$D43</f>
        <v>1477.4720000000002</v>
      </c>
      <c r="G43" s="82">
        <v>643</v>
      </c>
      <c r="H43" s="82">
        <f>'1 Raw Data'!F43-'1 Raw Data'!$B43</f>
        <v>343.11400000000003</v>
      </c>
      <c r="I43" s="81">
        <v>550</v>
      </c>
      <c r="J43" s="81">
        <f>'1 Raw Data'!L43-'1 Raw Data'!$D43</f>
        <v>1578.6019999999999</v>
      </c>
      <c r="K43" s="81">
        <v>643</v>
      </c>
      <c r="L43" s="81">
        <f>'1 Raw Data'!J43-'1 Raw Data'!$B43</f>
        <v>12695.879000000001</v>
      </c>
      <c r="M43" s="80">
        <v>550</v>
      </c>
      <c r="N43" s="80">
        <f>'1 Raw Data'!P43-'1 Raw Data'!$D43</f>
        <v>16758.262000000002</v>
      </c>
      <c r="O43" s="80">
        <v>643</v>
      </c>
      <c r="P43" s="80">
        <f>'1 Raw Data'!N43-'1 Raw Data'!$B43</f>
        <v>408.14200000000005</v>
      </c>
      <c r="Q43" s="79">
        <v>550</v>
      </c>
      <c r="R43" s="79">
        <f>'1 Raw Data'!T43-'1 Raw Data'!$D43</f>
        <v>14386.361999999999</v>
      </c>
      <c r="S43" s="79">
        <v>643</v>
      </c>
      <c r="T43" s="79">
        <f>'1 Raw Data'!R43-'1 Raw Data'!$B43</f>
        <v>7920.1290000000008</v>
      </c>
      <c r="U43" s="120">
        <v>550</v>
      </c>
      <c r="V43" s="120">
        <f>'1 Raw Data'!X43-'1 Raw Data'!$D43</f>
        <v>12818.861999999999</v>
      </c>
      <c r="W43" s="120">
        <v>643</v>
      </c>
      <c r="X43" s="120">
        <f>'1 Raw Data'!V43-'1 Raw Data'!$B43</f>
        <v>13636.979000000001</v>
      </c>
    </row>
    <row r="44" spans="1:24" x14ac:dyDescent="0.2">
      <c r="A44" s="78">
        <v>551</v>
      </c>
      <c r="B44" s="78">
        <f>'1 Raw Data'!D44-'1 Raw Data'!$D44</f>
        <v>0</v>
      </c>
      <c r="C44" s="78">
        <v>644</v>
      </c>
      <c r="D44" s="78">
        <f>'1 Raw Data'!B44-'1 Raw Data'!$B44</f>
        <v>0</v>
      </c>
      <c r="E44" s="82">
        <v>551</v>
      </c>
      <c r="F44" s="82">
        <f>'1 Raw Data'!H44-'1 Raw Data'!$D44</f>
        <v>1497.8170000000002</v>
      </c>
      <c r="G44" s="82">
        <v>644</v>
      </c>
      <c r="H44" s="82">
        <f>'1 Raw Data'!F44-'1 Raw Data'!$B44</f>
        <v>320.43200000000007</v>
      </c>
      <c r="I44" s="81">
        <v>551</v>
      </c>
      <c r="J44" s="81">
        <f>'1 Raw Data'!L44-'1 Raw Data'!$D44</f>
        <v>1678.367</v>
      </c>
      <c r="K44" s="81">
        <v>644</v>
      </c>
      <c r="L44" s="81">
        <f>'1 Raw Data'!J44-'1 Raw Data'!$B44</f>
        <v>12442.285</v>
      </c>
      <c r="M44" s="80">
        <v>551</v>
      </c>
      <c r="N44" s="80">
        <f>'1 Raw Data'!P44-'1 Raw Data'!$D44</f>
        <v>16449.937000000002</v>
      </c>
      <c r="O44" s="80">
        <v>644</v>
      </c>
      <c r="P44" s="80">
        <f>'1 Raw Data'!N44-'1 Raw Data'!$B44</f>
        <v>429.81200000000007</v>
      </c>
      <c r="Q44" s="79">
        <v>551</v>
      </c>
      <c r="R44" s="79">
        <f>'1 Raw Data'!T44-'1 Raw Data'!$D44</f>
        <v>14072.037</v>
      </c>
      <c r="S44" s="79">
        <v>644</v>
      </c>
      <c r="T44" s="79">
        <f>'1 Raw Data'!R44-'1 Raw Data'!$B44</f>
        <v>7724.4949999999999</v>
      </c>
      <c r="U44" s="120">
        <v>551</v>
      </c>
      <c r="V44" s="120">
        <f>'1 Raw Data'!X44-'1 Raw Data'!$D44</f>
        <v>12563.937</v>
      </c>
      <c r="W44" s="120">
        <v>644</v>
      </c>
      <c r="X44" s="120">
        <f>'1 Raw Data'!V44-'1 Raw Data'!$B44</f>
        <v>13443.684999999999</v>
      </c>
    </row>
    <row r="45" spans="1:24" x14ac:dyDescent="0.2">
      <c r="A45" s="78">
        <v>552</v>
      </c>
      <c r="B45" s="78">
        <f>'1 Raw Data'!D45-'1 Raw Data'!$D45</f>
        <v>0</v>
      </c>
      <c r="C45" s="78">
        <v>645</v>
      </c>
      <c r="D45" s="78">
        <f>'1 Raw Data'!B45-'1 Raw Data'!$B45</f>
        <v>0</v>
      </c>
      <c r="E45" s="82">
        <v>552</v>
      </c>
      <c r="F45" s="82">
        <f>'1 Raw Data'!H45-'1 Raw Data'!$D45</f>
        <v>1631.9399999999998</v>
      </c>
      <c r="G45" s="82">
        <v>645</v>
      </c>
      <c r="H45" s="82">
        <f>'1 Raw Data'!F45-'1 Raw Data'!$B45</f>
        <v>313.43899999999996</v>
      </c>
      <c r="I45" s="81">
        <v>552</v>
      </c>
      <c r="J45" s="81">
        <f>'1 Raw Data'!L45-'1 Raw Data'!$D45</f>
        <v>1657.64</v>
      </c>
      <c r="K45" s="81">
        <v>645</v>
      </c>
      <c r="L45" s="81">
        <f>'1 Raw Data'!J45-'1 Raw Data'!$B45</f>
        <v>12114.106</v>
      </c>
      <c r="M45" s="80">
        <v>552</v>
      </c>
      <c r="N45" s="80">
        <f>'1 Raw Data'!P45-'1 Raw Data'!$D45</f>
        <v>16470.420000000002</v>
      </c>
      <c r="O45" s="80">
        <v>645</v>
      </c>
      <c r="P45" s="80">
        <f>'1 Raw Data'!N45-'1 Raw Data'!$B45</f>
        <v>374.13199999999995</v>
      </c>
      <c r="Q45" s="79">
        <v>552</v>
      </c>
      <c r="R45" s="79">
        <f>'1 Raw Data'!T45-'1 Raw Data'!$D45</f>
        <v>13988.42</v>
      </c>
      <c r="S45" s="79">
        <v>645</v>
      </c>
      <c r="T45" s="79">
        <f>'1 Raw Data'!R45-'1 Raw Data'!$B45</f>
        <v>7423.7659999999996</v>
      </c>
      <c r="U45" s="120">
        <v>552</v>
      </c>
      <c r="V45" s="120">
        <f>'1 Raw Data'!X45-'1 Raw Data'!$D45</f>
        <v>12331.72</v>
      </c>
      <c r="W45" s="120">
        <v>645</v>
      </c>
      <c r="X45" s="120">
        <f>'1 Raw Data'!V45-'1 Raw Data'!$B45</f>
        <v>13030.706</v>
      </c>
    </row>
    <row r="46" spans="1:24" x14ac:dyDescent="0.2">
      <c r="A46" s="78">
        <v>553</v>
      </c>
      <c r="B46" s="78">
        <f>'1 Raw Data'!D46-'1 Raw Data'!$D46</f>
        <v>0</v>
      </c>
      <c r="C46" s="78">
        <v>646</v>
      </c>
      <c r="D46" s="78">
        <f>'1 Raw Data'!B46-'1 Raw Data'!$B46</f>
        <v>0</v>
      </c>
      <c r="E46" s="82">
        <v>553</v>
      </c>
      <c r="F46" s="82">
        <f>'1 Raw Data'!H46-'1 Raw Data'!$D46</f>
        <v>1593.5700000000002</v>
      </c>
      <c r="G46" s="82">
        <v>646</v>
      </c>
      <c r="H46" s="82">
        <f>'1 Raw Data'!F46-'1 Raw Data'!$B46</f>
        <v>317.101</v>
      </c>
      <c r="I46" s="81">
        <v>553</v>
      </c>
      <c r="J46" s="81">
        <f>'1 Raw Data'!L46-'1 Raw Data'!$D46</f>
        <v>1594.2400000000002</v>
      </c>
      <c r="K46" s="81">
        <v>646</v>
      </c>
      <c r="L46" s="81">
        <f>'1 Raw Data'!J46-'1 Raw Data'!$B46</f>
        <v>11733.380000000001</v>
      </c>
      <c r="M46" s="80">
        <v>553</v>
      </c>
      <c r="N46" s="80">
        <f>'1 Raw Data'!P46-'1 Raw Data'!$D46</f>
        <v>16045.479999999998</v>
      </c>
      <c r="O46" s="80">
        <v>646</v>
      </c>
      <c r="P46" s="80">
        <f>'1 Raw Data'!N46-'1 Raw Data'!$B46</f>
        <v>381.46199999999999</v>
      </c>
      <c r="Q46" s="79">
        <v>553</v>
      </c>
      <c r="R46" s="79">
        <f>'1 Raw Data'!T46-'1 Raw Data'!$D46</f>
        <v>13540.779999999999</v>
      </c>
      <c r="S46" s="79">
        <v>646</v>
      </c>
      <c r="T46" s="79">
        <f>'1 Raw Data'!R46-'1 Raw Data'!$B46</f>
        <v>7358.38</v>
      </c>
      <c r="U46" s="120">
        <v>553</v>
      </c>
      <c r="V46" s="120">
        <f>'1 Raw Data'!X46-'1 Raw Data'!$D46</f>
        <v>12062.679999999998</v>
      </c>
      <c r="W46" s="120">
        <v>646</v>
      </c>
      <c r="X46" s="120">
        <f>'1 Raw Data'!V46-'1 Raw Data'!$B46</f>
        <v>12832.480000000001</v>
      </c>
    </row>
    <row r="47" spans="1:24" x14ac:dyDescent="0.2">
      <c r="A47" s="78">
        <v>554</v>
      </c>
      <c r="B47" s="78">
        <f>'1 Raw Data'!D47-'1 Raw Data'!$D47</f>
        <v>0</v>
      </c>
      <c r="C47" s="78">
        <v>647</v>
      </c>
      <c r="D47" s="78">
        <f>'1 Raw Data'!B47-'1 Raw Data'!$B47</f>
        <v>0</v>
      </c>
      <c r="E47" s="82">
        <v>554</v>
      </c>
      <c r="F47" s="82">
        <f>'1 Raw Data'!H47-'1 Raw Data'!$D47</f>
        <v>1545.8389999999999</v>
      </c>
      <c r="G47" s="82">
        <v>647</v>
      </c>
      <c r="H47" s="82">
        <f>'1 Raw Data'!F47-'1 Raw Data'!$B47</f>
        <v>305.42999999999995</v>
      </c>
      <c r="I47" s="81">
        <v>554</v>
      </c>
      <c r="J47" s="81">
        <f>'1 Raw Data'!L47-'1 Raw Data'!$D47</f>
        <v>1615.5889999999999</v>
      </c>
      <c r="K47" s="81">
        <v>647</v>
      </c>
      <c r="L47" s="81">
        <f>'1 Raw Data'!J47-'1 Raw Data'!$B47</f>
        <v>11492.579</v>
      </c>
      <c r="M47" s="80">
        <v>554</v>
      </c>
      <c r="N47" s="80">
        <f>'1 Raw Data'!P47-'1 Raw Data'!$D47</f>
        <v>15553.118999999999</v>
      </c>
      <c r="O47" s="80">
        <v>647</v>
      </c>
      <c r="P47" s="80">
        <f>'1 Raw Data'!N47-'1 Raw Data'!$B47</f>
        <v>404.13900000000001</v>
      </c>
      <c r="Q47" s="79">
        <v>554</v>
      </c>
      <c r="R47" s="79">
        <f>'1 Raw Data'!T47-'1 Raw Data'!$D47</f>
        <v>13228.719000000001</v>
      </c>
      <c r="S47" s="79">
        <v>647</v>
      </c>
      <c r="T47" s="79">
        <f>'1 Raw Data'!R47-'1 Raw Data'!$B47</f>
        <v>7125.7990000000009</v>
      </c>
      <c r="U47" s="120">
        <v>554</v>
      </c>
      <c r="V47" s="120">
        <f>'1 Raw Data'!X47-'1 Raw Data'!$D47</f>
        <v>12032.019</v>
      </c>
      <c r="W47" s="120">
        <v>647</v>
      </c>
      <c r="X47" s="120">
        <f>'1 Raw Data'!V47-'1 Raw Data'!$B47</f>
        <v>12509.879000000001</v>
      </c>
    </row>
    <row r="48" spans="1:24" x14ac:dyDescent="0.2">
      <c r="A48" s="78">
        <v>555</v>
      </c>
      <c r="B48" s="78">
        <f>'1 Raw Data'!D48-'1 Raw Data'!$D48</f>
        <v>0</v>
      </c>
      <c r="C48" s="78">
        <v>648</v>
      </c>
      <c r="D48" s="78">
        <f>'1 Raw Data'!B48-'1 Raw Data'!$B48</f>
        <v>0</v>
      </c>
      <c r="E48" s="82">
        <v>555</v>
      </c>
      <c r="F48" s="82">
        <f>'1 Raw Data'!H48-'1 Raw Data'!$D48</f>
        <v>1514.8249999999998</v>
      </c>
      <c r="G48" s="82">
        <v>648</v>
      </c>
      <c r="H48" s="82">
        <f>'1 Raw Data'!F48-'1 Raw Data'!$B48</f>
        <v>332.44200000000001</v>
      </c>
      <c r="I48" s="81">
        <v>555</v>
      </c>
      <c r="J48" s="81">
        <f>'1 Raw Data'!L48-'1 Raw Data'!$D48</f>
        <v>1685.6950000000002</v>
      </c>
      <c r="K48" s="81">
        <v>648</v>
      </c>
      <c r="L48" s="81">
        <f>'1 Raw Data'!J48-'1 Raw Data'!$B48</f>
        <v>11326.148000000001</v>
      </c>
      <c r="M48" s="80">
        <v>555</v>
      </c>
      <c r="N48" s="80">
        <f>'1 Raw Data'!P48-'1 Raw Data'!$D48</f>
        <v>15136.775</v>
      </c>
      <c r="O48" s="80">
        <v>648</v>
      </c>
      <c r="P48" s="80">
        <f>'1 Raw Data'!N48-'1 Raw Data'!$B48</f>
        <v>372.45799999999997</v>
      </c>
      <c r="Q48" s="79">
        <v>555</v>
      </c>
      <c r="R48" s="79">
        <f>'1 Raw Data'!T48-'1 Raw Data'!$D48</f>
        <v>12931.775</v>
      </c>
      <c r="S48" s="79">
        <v>648</v>
      </c>
      <c r="T48" s="79">
        <f>'1 Raw Data'!R48-'1 Raw Data'!$B48</f>
        <v>6986.2080000000005</v>
      </c>
      <c r="U48" s="120">
        <v>555</v>
      </c>
      <c r="V48" s="120">
        <f>'1 Raw Data'!X48-'1 Raw Data'!$D48</f>
        <v>11464.475</v>
      </c>
      <c r="W48" s="120">
        <v>648</v>
      </c>
      <c r="X48" s="120">
        <f>'1 Raw Data'!V48-'1 Raw Data'!$B48</f>
        <v>12333.048000000001</v>
      </c>
    </row>
    <row r="49" spans="1:24" x14ac:dyDescent="0.2">
      <c r="A49" s="78">
        <v>556</v>
      </c>
      <c r="B49" s="78">
        <f>'1 Raw Data'!D49-'1 Raw Data'!$D49</f>
        <v>0</v>
      </c>
      <c r="C49" s="78">
        <v>649</v>
      </c>
      <c r="D49" s="78">
        <f>'1 Raw Data'!B49-'1 Raw Data'!$B49</f>
        <v>0</v>
      </c>
      <c r="E49" s="82">
        <v>556</v>
      </c>
      <c r="F49" s="82">
        <f>'1 Raw Data'!H49-'1 Raw Data'!$D49</f>
        <v>1538.1819999999998</v>
      </c>
      <c r="G49" s="82">
        <v>649</v>
      </c>
      <c r="H49" s="82">
        <f>'1 Raw Data'!F49-'1 Raw Data'!$B49</f>
        <v>340.10999999999996</v>
      </c>
      <c r="I49" s="81">
        <v>556</v>
      </c>
      <c r="J49" s="81">
        <f>'1 Raw Data'!L49-'1 Raw Data'!$D49</f>
        <v>1595.252</v>
      </c>
      <c r="K49" s="81">
        <v>649</v>
      </c>
      <c r="L49" s="81">
        <f>'1 Raw Data'!J49-'1 Raw Data'!$B49</f>
        <v>11089.049000000001</v>
      </c>
      <c r="M49" s="80">
        <v>556</v>
      </c>
      <c r="N49" s="80">
        <f>'1 Raw Data'!P49-'1 Raw Data'!$D49</f>
        <v>14926.041999999999</v>
      </c>
      <c r="O49" s="80">
        <v>649</v>
      </c>
      <c r="P49" s="80">
        <f>'1 Raw Data'!N49-'1 Raw Data'!$B49</f>
        <v>372.12399999999997</v>
      </c>
      <c r="Q49" s="79">
        <v>556</v>
      </c>
      <c r="R49" s="79">
        <f>'1 Raw Data'!T49-'1 Raw Data'!$D49</f>
        <v>12652.142</v>
      </c>
      <c r="S49" s="79">
        <v>649</v>
      </c>
      <c r="T49" s="79">
        <f>'1 Raw Data'!R49-'1 Raw Data'!$B49</f>
        <v>6882.1189999999997</v>
      </c>
      <c r="U49" s="120">
        <v>556</v>
      </c>
      <c r="V49" s="120">
        <f>'1 Raw Data'!X49-'1 Raw Data'!$D49</f>
        <v>11295.742</v>
      </c>
      <c r="W49" s="120">
        <v>649</v>
      </c>
      <c r="X49" s="120">
        <f>'1 Raw Data'!V49-'1 Raw Data'!$B49</f>
        <v>11985.349</v>
      </c>
    </row>
    <row r="50" spans="1:24" x14ac:dyDescent="0.2">
      <c r="A50" s="78">
        <v>557</v>
      </c>
      <c r="B50" s="78">
        <f>'1 Raw Data'!D50-'1 Raw Data'!$D50</f>
        <v>0</v>
      </c>
      <c r="C50" s="78">
        <v>650</v>
      </c>
      <c r="D50" s="78">
        <f>'1 Raw Data'!B50-'1 Raw Data'!$B50</f>
        <v>0</v>
      </c>
      <c r="E50" s="82">
        <v>557</v>
      </c>
      <c r="F50" s="82">
        <f>'1 Raw Data'!H50-'1 Raw Data'!$D50</f>
        <v>1541.8430000000001</v>
      </c>
      <c r="G50" s="82">
        <v>650</v>
      </c>
      <c r="H50" s="82">
        <f>'1 Raw Data'!F50-'1 Raw Data'!$B50</f>
        <v>279.09100000000001</v>
      </c>
      <c r="I50" s="81">
        <v>557</v>
      </c>
      <c r="J50" s="81">
        <f>'1 Raw Data'!L50-'1 Raw Data'!$D50</f>
        <v>1602.9130000000002</v>
      </c>
      <c r="K50" s="81">
        <v>650</v>
      </c>
      <c r="L50" s="81">
        <f>'1 Raw Data'!J50-'1 Raw Data'!$B50</f>
        <v>10753.606</v>
      </c>
      <c r="M50" s="80">
        <v>557</v>
      </c>
      <c r="N50" s="80">
        <f>'1 Raw Data'!P50-'1 Raw Data'!$D50</f>
        <v>14567.282999999999</v>
      </c>
      <c r="O50" s="80">
        <v>650</v>
      </c>
      <c r="P50" s="80">
        <f>'1 Raw Data'!N50-'1 Raw Data'!$B50</f>
        <v>368.46299999999997</v>
      </c>
      <c r="Q50" s="79">
        <v>557</v>
      </c>
      <c r="R50" s="79">
        <f>'1 Raw Data'!T50-'1 Raw Data'!$D50</f>
        <v>12371.383</v>
      </c>
      <c r="S50" s="79">
        <v>650</v>
      </c>
      <c r="T50" s="79">
        <f>'1 Raw Data'!R50-'1 Raw Data'!$B50</f>
        <v>6609.8859999999995</v>
      </c>
      <c r="U50" s="120">
        <v>557</v>
      </c>
      <c r="V50" s="120">
        <f>'1 Raw Data'!X50-'1 Raw Data'!$D50</f>
        <v>11022.282999999999</v>
      </c>
      <c r="W50" s="120">
        <v>650</v>
      </c>
      <c r="X50" s="120">
        <f>'1 Raw Data'!V50-'1 Raw Data'!$B50</f>
        <v>11792.606</v>
      </c>
    </row>
    <row r="51" spans="1:24" x14ac:dyDescent="0.2">
      <c r="A51" s="78">
        <v>558</v>
      </c>
      <c r="B51" s="78">
        <f>'1 Raw Data'!D51-'1 Raw Data'!$D51</f>
        <v>0</v>
      </c>
      <c r="C51" s="78">
        <v>651</v>
      </c>
      <c r="D51" s="78">
        <f>'1 Raw Data'!B51-'1 Raw Data'!$B51</f>
        <v>0</v>
      </c>
      <c r="E51" s="82">
        <v>558</v>
      </c>
      <c r="F51" s="82">
        <f>'1 Raw Data'!H51-'1 Raw Data'!$D51</f>
        <v>1581.1979999999999</v>
      </c>
      <c r="G51" s="82">
        <v>651</v>
      </c>
      <c r="H51" s="82">
        <f>'1 Raw Data'!F51-'1 Raw Data'!$B51</f>
        <v>332.77300000000002</v>
      </c>
      <c r="I51" s="81">
        <v>558</v>
      </c>
      <c r="J51" s="81">
        <f>'1 Raw Data'!L51-'1 Raw Data'!$D51</f>
        <v>1674.9780000000001</v>
      </c>
      <c r="K51" s="81">
        <v>651</v>
      </c>
      <c r="L51" s="81">
        <f>'1 Raw Data'!J51-'1 Raw Data'!$B51</f>
        <v>10640.951000000001</v>
      </c>
      <c r="M51" s="80">
        <v>558</v>
      </c>
      <c r="N51" s="80">
        <f>'1 Raw Data'!P51-'1 Raw Data'!$D51</f>
        <v>14127.657999999999</v>
      </c>
      <c r="O51" s="80">
        <v>651</v>
      </c>
      <c r="P51" s="80">
        <f>'1 Raw Data'!N51-'1 Raw Data'!$B51</f>
        <v>380.79300000000001</v>
      </c>
      <c r="Q51" s="79">
        <v>558</v>
      </c>
      <c r="R51" s="79">
        <f>'1 Raw Data'!T51-'1 Raw Data'!$D51</f>
        <v>12106.758000000002</v>
      </c>
      <c r="S51" s="79">
        <v>651</v>
      </c>
      <c r="T51" s="79">
        <f>'1 Raw Data'!R51-'1 Raw Data'!$B51</f>
        <v>6597.0209999999997</v>
      </c>
      <c r="U51" s="120">
        <v>558</v>
      </c>
      <c r="V51" s="120">
        <f>'1 Raw Data'!X51-'1 Raw Data'!$D51</f>
        <v>10628.358</v>
      </c>
      <c r="W51" s="120">
        <v>651</v>
      </c>
      <c r="X51" s="120">
        <f>'1 Raw Data'!V51-'1 Raw Data'!$B51</f>
        <v>11469.651000000002</v>
      </c>
    </row>
    <row r="52" spans="1:24" x14ac:dyDescent="0.2">
      <c r="A52" s="78">
        <v>559</v>
      </c>
      <c r="B52" s="78">
        <f>'1 Raw Data'!D52-'1 Raw Data'!$D52</f>
        <v>0</v>
      </c>
      <c r="C52" s="78">
        <v>652</v>
      </c>
      <c r="D52" s="78">
        <f>'1 Raw Data'!B52-'1 Raw Data'!$B52</f>
        <v>0</v>
      </c>
      <c r="E52" s="82">
        <v>559</v>
      </c>
      <c r="F52" s="82">
        <f>'1 Raw Data'!H52-'1 Raw Data'!$D52</f>
        <v>1556.8520000000003</v>
      </c>
      <c r="G52" s="82">
        <v>652</v>
      </c>
      <c r="H52" s="82">
        <f>'1 Raw Data'!F52-'1 Raw Data'!$B52</f>
        <v>300.42800000000005</v>
      </c>
      <c r="I52" s="81">
        <v>559</v>
      </c>
      <c r="J52" s="81">
        <f>'1 Raw Data'!L52-'1 Raw Data'!$D52</f>
        <v>1595.232</v>
      </c>
      <c r="K52" s="81">
        <v>652</v>
      </c>
      <c r="L52" s="81">
        <f>'1 Raw Data'!J52-'1 Raw Data'!$B52</f>
        <v>10298.813</v>
      </c>
      <c r="M52" s="80">
        <v>559</v>
      </c>
      <c r="N52" s="80">
        <f>'1 Raw Data'!P52-'1 Raw Data'!$D52</f>
        <v>13659.552</v>
      </c>
      <c r="O52" s="80">
        <v>652</v>
      </c>
      <c r="P52" s="80">
        <f>'1 Raw Data'!N52-'1 Raw Data'!$B52</f>
        <v>375.46</v>
      </c>
      <c r="Q52" s="79">
        <v>559</v>
      </c>
      <c r="R52" s="79">
        <f>'1 Raw Data'!T52-'1 Raw Data'!$D52</f>
        <v>11600.552</v>
      </c>
      <c r="S52" s="79">
        <v>652</v>
      </c>
      <c r="T52" s="79">
        <f>'1 Raw Data'!R52-'1 Raw Data'!$B52</f>
        <v>6392.3230000000003</v>
      </c>
      <c r="U52" s="120">
        <v>559</v>
      </c>
      <c r="V52" s="120">
        <f>'1 Raw Data'!X52-'1 Raw Data'!$D52</f>
        <v>10423.652</v>
      </c>
      <c r="W52" s="120">
        <v>652</v>
      </c>
      <c r="X52" s="120">
        <f>'1 Raw Data'!V52-'1 Raw Data'!$B52</f>
        <v>11152.112999999999</v>
      </c>
    </row>
    <row r="53" spans="1:24" x14ac:dyDescent="0.2">
      <c r="A53" s="78">
        <v>560</v>
      </c>
      <c r="B53" s="78">
        <f>'1 Raw Data'!D53-'1 Raw Data'!$D53</f>
        <v>0</v>
      </c>
      <c r="C53" s="78">
        <v>653</v>
      </c>
      <c r="D53" s="78">
        <f>'1 Raw Data'!B53-'1 Raw Data'!$B53</f>
        <v>0</v>
      </c>
      <c r="E53" s="82">
        <v>560</v>
      </c>
      <c r="F53" s="82">
        <f>'1 Raw Data'!H53-'1 Raw Data'!$D53</f>
        <v>1560.511</v>
      </c>
      <c r="G53" s="82">
        <v>653</v>
      </c>
      <c r="H53" s="82">
        <f>'1 Raw Data'!F53-'1 Raw Data'!$B53</f>
        <v>356.11399999999998</v>
      </c>
      <c r="I53" s="81">
        <v>560</v>
      </c>
      <c r="J53" s="81">
        <f>'1 Raw Data'!L53-'1 Raw Data'!$D53</f>
        <v>1629.2510000000002</v>
      </c>
      <c r="K53" s="81">
        <v>653</v>
      </c>
      <c r="L53" s="81">
        <f>'1 Raw Data'!J53-'1 Raw Data'!$B53</f>
        <v>10080.118</v>
      </c>
      <c r="M53" s="80">
        <v>560</v>
      </c>
      <c r="N53" s="80">
        <f>'1 Raw Data'!P53-'1 Raw Data'!$D53</f>
        <v>13330.991</v>
      </c>
      <c r="O53" s="80">
        <v>653</v>
      </c>
      <c r="P53" s="80">
        <f>'1 Raw Data'!N53-'1 Raw Data'!$B53</f>
        <v>381.45800000000003</v>
      </c>
      <c r="Q53" s="79">
        <v>560</v>
      </c>
      <c r="R53" s="79">
        <f>'1 Raw Data'!T53-'1 Raw Data'!$D53</f>
        <v>11323.290999999999</v>
      </c>
      <c r="S53" s="79">
        <v>653</v>
      </c>
      <c r="T53" s="79">
        <f>'1 Raw Data'!R53-'1 Raw Data'!$B53</f>
        <v>6319.9880000000003</v>
      </c>
      <c r="U53" s="120">
        <v>560</v>
      </c>
      <c r="V53" s="120">
        <f>'1 Raw Data'!X53-'1 Raw Data'!$D53</f>
        <v>10066.790999999999</v>
      </c>
      <c r="W53" s="120">
        <v>653</v>
      </c>
      <c r="X53" s="120">
        <f>'1 Raw Data'!V53-'1 Raw Data'!$B53</f>
        <v>10909.918</v>
      </c>
    </row>
    <row r="54" spans="1:24" x14ac:dyDescent="0.2">
      <c r="A54" s="78">
        <v>561</v>
      </c>
      <c r="B54" s="78">
        <f>'1 Raw Data'!D54-'1 Raw Data'!$D54</f>
        <v>0</v>
      </c>
      <c r="C54" s="78">
        <v>654</v>
      </c>
      <c r="D54" s="78">
        <f>'1 Raw Data'!B54-'1 Raw Data'!$B54</f>
        <v>0</v>
      </c>
      <c r="E54" s="82">
        <v>561</v>
      </c>
      <c r="F54" s="82">
        <f>'1 Raw Data'!H54-'1 Raw Data'!$D54</f>
        <v>1463.4319999999998</v>
      </c>
      <c r="G54" s="82">
        <v>654</v>
      </c>
      <c r="H54" s="82">
        <f>'1 Raw Data'!F54-'1 Raw Data'!$B54</f>
        <v>307.767</v>
      </c>
      <c r="I54" s="81">
        <v>561</v>
      </c>
      <c r="J54" s="81">
        <f>'1 Raw Data'!L54-'1 Raw Data'!$D54</f>
        <v>1553.2019999999998</v>
      </c>
      <c r="K54" s="81">
        <v>654</v>
      </c>
      <c r="L54" s="81">
        <f>'1 Raw Data'!J54-'1 Raw Data'!$B54</f>
        <v>9750.8439999999991</v>
      </c>
      <c r="M54" s="80">
        <v>561</v>
      </c>
      <c r="N54" s="80">
        <f>'1 Raw Data'!P54-'1 Raw Data'!$D54</f>
        <v>12763.941999999999</v>
      </c>
      <c r="O54" s="80">
        <v>654</v>
      </c>
      <c r="P54" s="80">
        <f>'1 Raw Data'!N54-'1 Raw Data'!$B54</f>
        <v>361.12200000000001</v>
      </c>
      <c r="Q54" s="79">
        <v>561</v>
      </c>
      <c r="R54" s="79">
        <f>'1 Raw Data'!T54-'1 Raw Data'!$D54</f>
        <v>10915.041999999999</v>
      </c>
      <c r="S54" s="79">
        <v>654</v>
      </c>
      <c r="T54" s="79">
        <f>'1 Raw Data'!R54-'1 Raw Data'!$B54</f>
        <v>6127.0740000000005</v>
      </c>
      <c r="U54" s="120">
        <v>561</v>
      </c>
      <c r="V54" s="120">
        <f>'1 Raw Data'!X54-'1 Raw Data'!$D54</f>
        <v>9711.7420000000002</v>
      </c>
      <c r="W54" s="120">
        <v>654</v>
      </c>
      <c r="X54" s="120">
        <f>'1 Raw Data'!V54-'1 Raw Data'!$B54</f>
        <v>10585.144</v>
      </c>
    </row>
    <row r="55" spans="1:24" x14ac:dyDescent="0.2">
      <c r="A55" s="78">
        <v>562</v>
      </c>
      <c r="B55" s="78">
        <f>'1 Raw Data'!D55-'1 Raw Data'!$D55</f>
        <v>0</v>
      </c>
      <c r="C55" s="78">
        <v>655</v>
      </c>
      <c r="D55" s="78">
        <f>'1 Raw Data'!B55-'1 Raw Data'!$B55</f>
        <v>0</v>
      </c>
      <c r="E55" s="82">
        <v>562</v>
      </c>
      <c r="F55" s="82">
        <f>'1 Raw Data'!H55-'1 Raw Data'!$D55</f>
        <v>1464.77</v>
      </c>
      <c r="G55" s="82">
        <v>655</v>
      </c>
      <c r="H55" s="82">
        <f>'1 Raw Data'!F55-'1 Raw Data'!$B55</f>
        <v>276.41700000000003</v>
      </c>
      <c r="I55" s="81">
        <v>562</v>
      </c>
      <c r="J55" s="81">
        <f>'1 Raw Data'!L55-'1 Raw Data'!$D55</f>
        <v>1562.8899999999999</v>
      </c>
      <c r="K55" s="81">
        <v>655</v>
      </c>
      <c r="L55" s="81">
        <f>'1 Raw Data'!J55-'1 Raw Data'!$B55</f>
        <v>9649.116</v>
      </c>
      <c r="M55" s="80">
        <v>562</v>
      </c>
      <c r="N55" s="80">
        <f>'1 Raw Data'!P55-'1 Raw Data'!$D55</f>
        <v>12271.14</v>
      </c>
      <c r="O55" s="80">
        <v>655</v>
      </c>
      <c r="P55" s="80">
        <f>'1 Raw Data'!N55-'1 Raw Data'!$B55</f>
        <v>330.10500000000002</v>
      </c>
      <c r="Q55" s="79">
        <v>562</v>
      </c>
      <c r="R55" s="79">
        <f>'1 Raw Data'!T55-'1 Raw Data'!$D55</f>
        <v>10611.939999999999</v>
      </c>
      <c r="S55" s="79">
        <v>655</v>
      </c>
      <c r="T55" s="79">
        <f>'1 Raw Data'!R55-'1 Raw Data'!$B55</f>
        <v>6008.2560000000003</v>
      </c>
      <c r="U55" s="120">
        <v>562</v>
      </c>
      <c r="V55" s="120">
        <f>'1 Raw Data'!X55-'1 Raw Data'!$D55</f>
        <v>9481.5400000000009</v>
      </c>
      <c r="W55" s="120">
        <v>655</v>
      </c>
      <c r="X55" s="120">
        <f>'1 Raw Data'!V55-'1 Raw Data'!$B55</f>
        <v>10472.316000000001</v>
      </c>
    </row>
    <row r="56" spans="1:24" x14ac:dyDescent="0.2">
      <c r="A56" s="78">
        <v>563</v>
      </c>
      <c r="B56" s="78">
        <f>'1 Raw Data'!D56-'1 Raw Data'!$D56</f>
        <v>0</v>
      </c>
      <c r="C56" s="78">
        <v>656</v>
      </c>
      <c r="D56" s="78">
        <f>'1 Raw Data'!B56-'1 Raw Data'!$B56</f>
        <v>0</v>
      </c>
      <c r="E56" s="82">
        <v>563</v>
      </c>
      <c r="F56" s="82">
        <f>'1 Raw Data'!H56-'1 Raw Data'!$D56</f>
        <v>1440.3879999999999</v>
      </c>
      <c r="G56" s="82">
        <v>656</v>
      </c>
      <c r="H56" s="82">
        <f>'1 Raw Data'!F56-'1 Raw Data'!$B56</f>
        <v>305.42999999999995</v>
      </c>
      <c r="I56" s="81">
        <v>563</v>
      </c>
      <c r="J56" s="81">
        <f>'1 Raw Data'!L56-'1 Raw Data'!$D56</f>
        <v>1593.558</v>
      </c>
      <c r="K56" s="81">
        <v>656</v>
      </c>
      <c r="L56" s="81">
        <f>'1 Raw Data'!J56-'1 Raw Data'!$B56</f>
        <v>9389.51</v>
      </c>
      <c r="M56" s="80">
        <v>563</v>
      </c>
      <c r="N56" s="80">
        <f>'1 Raw Data'!P56-'1 Raw Data'!$D56</f>
        <v>11803.518</v>
      </c>
      <c r="O56" s="80">
        <v>656</v>
      </c>
      <c r="P56" s="80">
        <f>'1 Raw Data'!N56-'1 Raw Data'!$B56</f>
        <v>349.11500000000001</v>
      </c>
      <c r="Q56" s="79">
        <v>563</v>
      </c>
      <c r="R56" s="79">
        <f>'1 Raw Data'!T56-'1 Raw Data'!$D56</f>
        <v>10259.318000000001</v>
      </c>
      <c r="S56" s="79">
        <v>656</v>
      </c>
      <c r="T56" s="79">
        <f>'1 Raw Data'!R56-'1 Raw Data'!$B56</f>
        <v>5734.38</v>
      </c>
      <c r="U56" s="120">
        <v>563</v>
      </c>
      <c r="V56" s="120">
        <f>'1 Raw Data'!X56-'1 Raw Data'!$D56</f>
        <v>9136.2180000000008</v>
      </c>
      <c r="W56" s="120">
        <v>656</v>
      </c>
      <c r="X56" s="120">
        <f>'1 Raw Data'!V56-'1 Raw Data'!$B56</f>
        <v>10155.58</v>
      </c>
    </row>
    <row r="57" spans="1:24" x14ac:dyDescent="0.2">
      <c r="A57" s="78">
        <v>564</v>
      </c>
      <c r="B57" s="78">
        <f>'1 Raw Data'!D57-'1 Raw Data'!$D57</f>
        <v>0</v>
      </c>
      <c r="C57" s="78">
        <v>657</v>
      </c>
      <c r="D57" s="78">
        <f>'1 Raw Data'!B57-'1 Raw Data'!$B57</f>
        <v>0</v>
      </c>
      <c r="E57" s="82">
        <v>564</v>
      </c>
      <c r="F57" s="82">
        <f>'1 Raw Data'!H57-'1 Raw Data'!$D57</f>
        <v>1410.3600000000001</v>
      </c>
      <c r="G57" s="82">
        <v>657</v>
      </c>
      <c r="H57" s="82">
        <f>'1 Raw Data'!F57-'1 Raw Data'!$B57</f>
        <v>293.75800000000004</v>
      </c>
      <c r="I57" s="81">
        <v>564</v>
      </c>
      <c r="J57" s="81">
        <f>'1 Raw Data'!L57-'1 Raw Data'!$D57</f>
        <v>1592.5700000000002</v>
      </c>
      <c r="K57" s="81">
        <v>657</v>
      </c>
      <c r="L57" s="81">
        <f>'1 Raw Data'!J57-'1 Raw Data'!$B57</f>
        <v>9125.7729999999992</v>
      </c>
      <c r="M57" s="80">
        <v>564</v>
      </c>
      <c r="N57" s="80">
        <f>'1 Raw Data'!P57-'1 Raw Data'!$D57</f>
        <v>11355.679999999998</v>
      </c>
      <c r="O57" s="80">
        <v>657</v>
      </c>
      <c r="P57" s="80">
        <f>'1 Raw Data'!N57-'1 Raw Data'!$B57</f>
        <v>339.44299999999998</v>
      </c>
      <c r="Q57" s="79">
        <v>564</v>
      </c>
      <c r="R57" s="79">
        <f>'1 Raw Data'!T57-'1 Raw Data'!$D57</f>
        <v>9926.1799999999985</v>
      </c>
      <c r="S57" s="79">
        <v>657</v>
      </c>
      <c r="T57" s="79">
        <f>'1 Raw Data'!R57-'1 Raw Data'!$B57</f>
        <v>5596.5730000000003</v>
      </c>
      <c r="U57" s="120">
        <v>564</v>
      </c>
      <c r="V57" s="120">
        <f>'1 Raw Data'!X57-'1 Raw Data'!$D57</f>
        <v>8880.9699999999993</v>
      </c>
      <c r="W57" s="120">
        <v>657</v>
      </c>
      <c r="X57" s="120">
        <f>'1 Raw Data'!V57-'1 Raw Data'!$B57</f>
        <v>9916.5829999999987</v>
      </c>
    </row>
    <row r="58" spans="1:24" x14ac:dyDescent="0.2">
      <c r="A58" s="78">
        <v>565</v>
      </c>
      <c r="B58" s="78">
        <f>'1 Raw Data'!D58-'1 Raw Data'!$D58</f>
        <v>0</v>
      </c>
      <c r="C58" s="78">
        <v>658</v>
      </c>
      <c r="D58" s="78">
        <f>'1 Raw Data'!B58-'1 Raw Data'!$B58</f>
        <v>0</v>
      </c>
      <c r="E58" s="82">
        <v>565</v>
      </c>
      <c r="F58" s="82">
        <f>'1 Raw Data'!H58-'1 Raw Data'!$D58</f>
        <v>1481.0739999999998</v>
      </c>
      <c r="G58" s="82">
        <v>658</v>
      </c>
      <c r="H58" s="82">
        <f>'1 Raw Data'!F58-'1 Raw Data'!$B58</f>
        <v>304.09399999999999</v>
      </c>
      <c r="I58" s="81">
        <v>565</v>
      </c>
      <c r="J58" s="81">
        <f>'1 Raw Data'!L58-'1 Raw Data'!$D58</f>
        <v>1544.4840000000002</v>
      </c>
      <c r="K58" s="81">
        <v>658</v>
      </c>
      <c r="L58" s="81">
        <f>'1 Raw Data'!J58-'1 Raw Data'!$B58</f>
        <v>8984.3680000000004</v>
      </c>
      <c r="M58" s="80">
        <v>565</v>
      </c>
      <c r="N58" s="80">
        <f>'1 Raw Data'!P58-'1 Raw Data'!$D58</f>
        <v>11011.994000000001</v>
      </c>
      <c r="O58" s="80">
        <v>658</v>
      </c>
      <c r="P58" s="80">
        <f>'1 Raw Data'!N58-'1 Raw Data'!$B58</f>
        <v>314.76600000000002</v>
      </c>
      <c r="Q58" s="79">
        <v>565</v>
      </c>
      <c r="R58" s="79">
        <f>'1 Raw Data'!T58-'1 Raw Data'!$D58</f>
        <v>9489.8940000000002</v>
      </c>
      <c r="S58" s="79">
        <v>658</v>
      </c>
      <c r="T58" s="79">
        <f>'1 Raw Data'!R58-'1 Raw Data'!$B58</f>
        <v>5474.4980000000005</v>
      </c>
      <c r="U58" s="120">
        <v>565</v>
      </c>
      <c r="V58" s="120">
        <f>'1 Raw Data'!X58-'1 Raw Data'!$D58</f>
        <v>8495.8940000000002</v>
      </c>
      <c r="W58" s="120">
        <v>658</v>
      </c>
      <c r="X58" s="120">
        <f>'1 Raw Data'!V58-'1 Raw Data'!$B58</f>
        <v>9697.7180000000008</v>
      </c>
    </row>
    <row r="59" spans="1:24" x14ac:dyDescent="0.2">
      <c r="A59" s="78">
        <v>566</v>
      </c>
      <c r="B59" s="78">
        <f>'1 Raw Data'!D59-'1 Raw Data'!$D59</f>
        <v>0</v>
      </c>
      <c r="C59" s="78">
        <v>659</v>
      </c>
      <c r="D59" s="78">
        <f>'1 Raw Data'!B59-'1 Raw Data'!$B59</f>
        <v>0</v>
      </c>
      <c r="E59" s="82">
        <v>566</v>
      </c>
      <c r="F59" s="82">
        <f>'1 Raw Data'!H59-'1 Raw Data'!$D59</f>
        <v>1407.027</v>
      </c>
      <c r="G59" s="82">
        <v>659</v>
      </c>
      <c r="H59" s="82">
        <f>'1 Raw Data'!F59-'1 Raw Data'!$B59</f>
        <v>304.75900000000001</v>
      </c>
      <c r="I59" s="81">
        <v>566</v>
      </c>
      <c r="J59" s="81">
        <f>'1 Raw Data'!L59-'1 Raw Data'!$D59</f>
        <v>1537.837</v>
      </c>
      <c r="K59" s="81">
        <v>659</v>
      </c>
      <c r="L59" s="81">
        <f>'1 Raw Data'!J59-'1 Raw Data'!$B59</f>
        <v>8747.8230000000003</v>
      </c>
      <c r="M59" s="80">
        <v>566</v>
      </c>
      <c r="N59" s="80">
        <f>'1 Raw Data'!P59-'1 Raw Data'!$D59</f>
        <v>10655.047</v>
      </c>
      <c r="O59" s="80">
        <v>659</v>
      </c>
      <c r="P59" s="80">
        <f>'1 Raw Data'!N59-'1 Raw Data'!$B59</f>
        <v>332.10299999999995</v>
      </c>
      <c r="Q59" s="79">
        <v>566</v>
      </c>
      <c r="R59" s="79">
        <f>'1 Raw Data'!T59-'1 Raw Data'!$D59</f>
        <v>9136.2669999999998</v>
      </c>
      <c r="S59" s="79">
        <v>659</v>
      </c>
      <c r="T59" s="79">
        <f>'1 Raw Data'!R59-'1 Raw Data'!$B59</f>
        <v>5490.5229999999992</v>
      </c>
      <c r="U59" s="120">
        <v>566</v>
      </c>
      <c r="V59" s="120">
        <f>'1 Raw Data'!X59-'1 Raw Data'!$D59</f>
        <v>8150.4269999999997</v>
      </c>
      <c r="W59" s="120">
        <v>659</v>
      </c>
      <c r="X59" s="120">
        <f>'1 Raw Data'!V59-'1 Raw Data'!$B59</f>
        <v>9445.3230000000003</v>
      </c>
    </row>
    <row r="60" spans="1:24" x14ac:dyDescent="0.2">
      <c r="A60" s="78">
        <v>567</v>
      </c>
      <c r="B60" s="78">
        <f>'1 Raw Data'!D60-'1 Raw Data'!$D60</f>
        <v>0</v>
      </c>
      <c r="C60" s="78">
        <v>660</v>
      </c>
      <c r="D60" s="78">
        <f>'1 Raw Data'!B60-'1 Raw Data'!$B60</f>
        <v>0</v>
      </c>
      <c r="E60" s="82">
        <v>567</v>
      </c>
      <c r="F60" s="82">
        <f>'1 Raw Data'!H60-'1 Raw Data'!$D60</f>
        <v>1383.3150000000001</v>
      </c>
      <c r="G60" s="82">
        <v>660</v>
      </c>
      <c r="H60" s="82">
        <f>'1 Raw Data'!F60-'1 Raw Data'!$B60</f>
        <v>269.41799999999995</v>
      </c>
      <c r="I60" s="81">
        <v>567</v>
      </c>
      <c r="J60" s="81">
        <f>'1 Raw Data'!L60-'1 Raw Data'!$D60</f>
        <v>1539.1549999999997</v>
      </c>
      <c r="K60" s="81">
        <v>660</v>
      </c>
      <c r="L60" s="81">
        <f>'1 Raw Data'!J60-'1 Raw Data'!$B60</f>
        <v>8262.6729999999989</v>
      </c>
      <c r="M60" s="80">
        <v>567</v>
      </c>
      <c r="N60" s="80">
        <f>'1 Raw Data'!P60-'1 Raw Data'!$D60</f>
        <v>10169.755000000001</v>
      </c>
      <c r="O60" s="80">
        <v>660</v>
      </c>
      <c r="P60" s="80">
        <f>'1 Raw Data'!N60-'1 Raw Data'!$B60</f>
        <v>301.09599999999995</v>
      </c>
      <c r="Q60" s="79">
        <v>567</v>
      </c>
      <c r="R60" s="79">
        <f>'1 Raw Data'!T60-'1 Raw Data'!$D60</f>
        <v>8871.1550000000007</v>
      </c>
      <c r="S60" s="79">
        <v>660</v>
      </c>
      <c r="T60" s="79">
        <f>'1 Raw Data'!R60-'1 Raw Data'!$B60</f>
        <v>5261.2430000000004</v>
      </c>
      <c r="U60" s="120">
        <v>567</v>
      </c>
      <c r="V60" s="120">
        <f>'1 Raw Data'!X60-'1 Raw Data'!$D60</f>
        <v>7856.005000000001</v>
      </c>
      <c r="W60" s="120">
        <v>660</v>
      </c>
      <c r="X60" s="120">
        <f>'1 Raw Data'!V60-'1 Raw Data'!$B60</f>
        <v>9117.4529999999995</v>
      </c>
    </row>
    <row r="61" spans="1:24" x14ac:dyDescent="0.2">
      <c r="A61" s="78">
        <v>568</v>
      </c>
      <c r="B61" s="78">
        <f>'1 Raw Data'!D61-'1 Raw Data'!$D61</f>
        <v>0</v>
      </c>
      <c r="C61" s="78">
        <v>661</v>
      </c>
      <c r="D61" s="78">
        <f>'1 Raw Data'!B61-'1 Raw Data'!$B61</f>
        <v>0</v>
      </c>
      <c r="E61" s="82">
        <v>568</v>
      </c>
      <c r="F61" s="82">
        <f>'1 Raw Data'!H61-'1 Raw Data'!$D61</f>
        <v>1357.297</v>
      </c>
      <c r="G61" s="82">
        <v>661</v>
      </c>
      <c r="H61" s="82">
        <f>'1 Raw Data'!F61-'1 Raw Data'!$B61</f>
        <v>232.40100000000007</v>
      </c>
      <c r="I61" s="81">
        <v>568</v>
      </c>
      <c r="J61" s="81">
        <f>'1 Raw Data'!L61-'1 Raw Data'!$D61</f>
        <v>1502.4569999999999</v>
      </c>
      <c r="K61" s="81">
        <v>661</v>
      </c>
      <c r="L61" s="81">
        <f>'1 Raw Data'!J61-'1 Raw Data'!$B61</f>
        <v>8211.3410000000003</v>
      </c>
      <c r="M61" s="80">
        <v>568</v>
      </c>
      <c r="N61" s="80">
        <f>'1 Raw Data'!P61-'1 Raw Data'!$D61</f>
        <v>9646.9170000000013</v>
      </c>
      <c r="O61" s="80">
        <v>661</v>
      </c>
      <c r="P61" s="80">
        <f>'1 Raw Data'!N61-'1 Raw Data'!$B61</f>
        <v>288.755</v>
      </c>
      <c r="Q61" s="79">
        <v>568</v>
      </c>
      <c r="R61" s="79">
        <f>'1 Raw Data'!T61-'1 Raw Data'!$D61</f>
        <v>8451.8170000000009</v>
      </c>
      <c r="S61" s="79">
        <v>661</v>
      </c>
      <c r="T61" s="79">
        <f>'1 Raw Data'!R61-'1 Raw Data'!$B61</f>
        <v>5022.4809999999998</v>
      </c>
      <c r="U61" s="120">
        <v>568</v>
      </c>
      <c r="V61" s="120">
        <f>'1 Raw Data'!X61-'1 Raw Data'!$D61</f>
        <v>7622.0169999999989</v>
      </c>
      <c r="W61" s="120">
        <v>661</v>
      </c>
      <c r="X61" s="120">
        <f>'1 Raw Data'!V61-'1 Raw Data'!$B61</f>
        <v>8897.9310000000005</v>
      </c>
    </row>
    <row r="62" spans="1:24" x14ac:dyDescent="0.2">
      <c r="A62" s="78">
        <v>569</v>
      </c>
      <c r="B62" s="78">
        <f>'1 Raw Data'!D62-'1 Raw Data'!$D62</f>
        <v>0</v>
      </c>
      <c r="C62" s="78">
        <v>662</v>
      </c>
      <c r="D62" s="78">
        <f>'1 Raw Data'!B62-'1 Raw Data'!$B62</f>
        <v>0</v>
      </c>
      <c r="E62" s="82">
        <v>569</v>
      </c>
      <c r="F62" s="82">
        <f>'1 Raw Data'!H62-'1 Raw Data'!$D62</f>
        <v>1328.93</v>
      </c>
      <c r="G62" s="82">
        <v>662</v>
      </c>
      <c r="H62" s="82">
        <f>'1 Raw Data'!F62-'1 Raw Data'!$B62</f>
        <v>238.06799999999998</v>
      </c>
      <c r="I62" s="81">
        <v>569</v>
      </c>
      <c r="J62" s="81">
        <f>'1 Raw Data'!L62-'1 Raw Data'!$D62</f>
        <v>1490.4399999999998</v>
      </c>
      <c r="K62" s="81">
        <v>662</v>
      </c>
      <c r="L62" s="81">
        <f>'1 Raw Data'!J62-'1 Raw Data'!$B62</f>
        <v>7947.4620000000004</v>
      </c>
      <c r="M62" s="80">
        <v>569</v>
      </c>
      <c r="N62" s="80">
        <f>'1 Raw Data'!P62-'1 Raw Data'!$D62</f>
        <v>9338.9</v>
      </c>
      <c r="O62" s="80">
        <v>662</v>
      </c>
      <c r="P62" s="80">
        <f>'1 Raw Data'!N62-'1 Raw Data'!$B62</f>
        <v>275.74900000000002</v>
      </c>
      <c r="Q62" s="79">
        <v>569</v>
      </c>
      <c r="R62" s="79">
        <f>'1 Raw Data'!T62-'1 Raw Data'!$D62</f>
        <v>8309.0999999999985</v>
      </c>
      <c r="S62" s="79">
        <v>662</v>
      </c>
      <c r="T62" s="79">
        <f>'1 Raw Data'!R62-'1 Raw Data'!$B62</f>
        <v>4885.7420000000002</v>
      </c>
      <c r="U62" s="120">
        <v>569</v>
      </c>
      <c r="V62" s="120">
        <f>'1 Raw Data'!X62-'1 Raw Data'!$D62</f>
        <v>7246.37</v>
      </c>
      <c r="W62" s="120">
        <v>662</v>
      </c>
      <c r="X62" s="120">
        <f>'1 Raw Data'!V62-'1 Raw Data'!$B62</f>
        <v>8612.851999999999</v>
      </c>
    </row>
    <row r="63" spans="1:24" x14ac:dyDescent="0.2">
      <c r="A63" s="78">
        <v>570</v>
      </c>
      <c r="B63" s="78">
        <f>'1 Raw Data'!D63-'1 Raw Data'!$D63</f>
        <v>0</v>
      </c>
      <c r="C63" s="78">
        <v>663</v>
      </c>
      <c r="D63" s="78">
        <f>'1 Raw Data'!B63-'1 Raw Data'!$B63</f>
        <v>0</v>
      </c>
      <c r="E63" s="82">
        <v>570</v>
      </c>
      <c r="F63" s="82">
        <f>'1 Raw Data'!H63-'1 Raw Data'!$D63</f>
        <v>1327.5929999999998</v>
      </c>
      <c r="G63" s="82">
        <v>663</v>
      </c>
      <c r="H63" s="82">
        <f>'1 Raw Data'!F63-'1 Raw Data'!$B63</f>
        <v>266.74599999999998</v>
      </c>
      <c r="I63" s="81">
        <v>570</v>
      </c>
      <c r="J63" s="81">
        <f>'1 Raw Data'!L63-'1 Raw Data'!$D63</f>
        <v>1485.1030000000001</v>
      </c>
      <c r="K63" s="81">
        <v>663</v>
      </c>
      <c r="L63" s="81">
        <f>'1 Raw Data'!J63-'1 Raw Data'!$B63</f>
        <v>7645.1620000000003</v>
      </c>
      <c r="M63" s="80">
        <v>570</v>
      </c>
      <c r="N63" s="80">
        <f>'1 Raw Data'!P63-'1 Raw Data'!$D63</f>
        <v>8964.6530000000002</v>
      </c>
      <c r="O63" s="80">
        <v>663</v>
      </c>
      <c r="P63" s="80">
        <f>'1 Raw Data'!N63-'1 Raw Data'!$B63</f>
        <v>288.42100000000005</v>
      </c>
      <c r="Q63" s="79">
        <v>570</v>
      </c>
      <c r="R63" s="79">
        <f>'1 Raw Data'!T63-'1 Raw Data'!$D63</f>
        <v>7777.3330000000005</v>
      </c>
      <c r="S63" s="79">
        <v>663</v>
      </c>
      <c r="T63" s="79">
        <f>'1 Raw Data'!R63-'1 Raw Data'!$B63</f>
        <v>4793.152</v>
      </c>
      <c r="U63" s="120">
        <v>570</v>
      </c>
      <c r="V63" s="120">
        <f>'1 Raw Data'!X63-'1 Raw Data'!$D63</f>
        <v>6982.973</v>
      </c>
      <c r="W63" s="120">
        <v>663</v>
      </c>
      <c r="X63" s="120">
        <f>'1 Raw Data'!V63-'1 Raw Data'!$B63</f>
        <v>8385.1219999999994</v>
      </c>
    </row>
    <row r="64" spans="1:24" x14ac:dyDescent="0.2">
      <c r="A64" s="78">
        <v>571</v>
      </c>
      <c r="B64" s="78">
        <f>'1 Raw Data'!D64-'1 Raw Data'!$D64</f>
        <v>0</v>
      </c>
      <c r="C64" s="78">
        <v>664</v>
      </c>
      <c r="D64" s="78">
        <f>'1 Raw Data'!B64-'1 Raw Data'!$B64</f>
        <v>0</v>
      </c>
      <c r="E64" s="82">
        <v>571</v>
      </c>
      <c r="F64" s="82">
        <f>'1 Raw Data'!H64-'1 Raw Data'!$D64</f>
        <v>1331.5909999999999</v>
      </c>
      <c r="G64" s="82">
        <v>664</v>
      </c>
      <c r="H64" s="82">
        <f>'1 Raw Data'!F64-'1 Raw Data'!$B64</f>
        <v>263.07400000000001</v>
      </c>
      <c r="I64" s="81">
        <v>571</v>
      </c>
      <c r="J64" s="81">
        <f>'1 Raw Data'!L64-'1 Raw Data'!$D64</f>
        <v>1467.0709999999999</v>
      </c>
      <c r="K64" s="81">
        <v>664</v>
      </c>
      <c r="L64" s="81">
        <f>'1 Raw Data'!J64-'1 Raw Data'!$B64</f>
        <v>7463.9579999999996</v>
      </c>
      <c r="M64" s="80">
        <v>571</v>
      </c>
      <c r="N64" s="80">
        <f>'1 Raw Data'!P64-'1 Raw Data'!$D64</f>
        <v>8479.2309999999998</v>
      </c>
      <c r="O64" s="80">
        <v>664</v>
      </c>
      <c r="P64" s="80">
        <f>'1 Raw Data'!N64-'1 Raw Data'!$B64</f>
        <v>311.75900000000007</v>
      </c>
      <c r="Q64" s="79">
        <v>571</v>
      </c>
      <c r="R64" s="79">
        <f>'1 Raw Data'!T64-'1 Raw Data'!$D64</f>
        <v>7589.1610000000001</v>
      </c>
      <c r="S64" s="79">
        <v>664</v>
      </c>
      <c r="T64" s="79">
        <f>'1 Raw Data'!R64-'1 Raw Data'!$B64</f>
        <v>4711.5279999999993</v>
      </c>
      <c r="U64" s="120">
        <v>571</v>
      </c>
      <c r="V64" s="120">
        <f>'1 Raw Data'!X64-'1 Raw Data'!$D64</f>
        <v>6837.3709999999992</v>
      </c>
      <c r="W64" s="120">
        <v>664</v>
      </c>
      <c r="X64" s="120">
        <f>'1 Raw Data'!V64-'1 Raw Data'!$B64</f>
        <v>8207.1880000000001</v>
      </c>
    </row>
    <row r="65" spans="1:24" x14ac:dyDescent="0.2">
      <c r="A65" s="78">
        <v>572</v>
      </c>
      <c r="B65" s="78">
        <f>'1 Raw Data'!D65-'1 Raw Data'!$D65</f>
        <v>0</v>
      </c>
      <c r="C65" s="78">
        <v>665</v>
      </c>
      <c r="D65" s="78">
        <f>'1 Raw Data'!B65-'1 Raw Data'!$B65</f>
        <v>0</v>
      </c>
      <c r="E65" s="82">
        <v>572</v>
      </c>
      <c r="F65" s="82">
        <f>'1 Raw Data'!H65-'1 Raw Data'!$D65</f>
        <v>1269.5159999999998</v>
      </c>
      <c r="G65" s="82">
        <v>665</v>
      </c>
      <c r="H65" s="82">
        <f>'1 Raw Data'!F65-'1 Raw Data'!$B65</f>
        <v>239.733</v>
      </c>
      <c r="I65" s="81">
        <v>572</v>
      </c>
      <c r="J65" s="81">
        <f>'1 Raw Data'!L65-'1 Raw Data'!$D65</f>
        <v>1505.0959999999998</v>
      </c>
      <c r="K65" s="81">
        <v>665</v>
      </c>
      <c r="L65" s="81">
        <f>'1 Raw Data'!J65-'1 Raw Data'!$B65</f>
        <v>7249.7920000000004</v>
      </c>
      <c r="M65" s="80">
        <v>572</v>
      </c>
      <c r="N65" s="80">
        <f>'1 Raw Data'!P65-'1 Raw Data'!$D65</f>
        <v>8209.1760000000013</v>
      </c>
      <c r="O65" s="80">
        <v>665</v>
      </c>
      <c r="P65" s="80">
        <f>'1 Raw Data'!N65-'1 Raw Data'!$B65</f>
        <v>307.42400000000004</v>
      </c>
      <c r="Q65" s="79">
        <v>572</v>
      </c>
      <c r="R65" s="79">
        <f>'1 Raw Data'!T65-'1 Raw Data'!$D65</f>
        <v>7211.7860000000001</v>
      </c>
      <c r="S65" s="79">
        <v>665</v>
      </c>
      <c r="T65" s="79">
        <f>'1 Raw Data'!R65-'1 Raw Data'!$B65</f>
        <v>4554.8119999999999</v>
      </c>
      <c r="U65" s="120">
        <v>572</v>
      </c>
      <c r="V65" s="120">
        <f>'1 Raw Data'!X65-'1 Raw Data'!$D65</f>
        <v>6601.0259999999998</v>
      </c>
      <c r="W65" s="120">
        <v>665</v>
      </c>
      <c r="X65" s="120">
        <f>'1 Raw Data'!V65-'1 Raw Data'!$B65</f>
        <v>7977.2020000000002</v>
      </c>
    </row>
    <row r="66" spans="1:24" x14ac:dyDescent="0.2">
      <c r="A66" s="78">
        <v>573</v>
      </c>
      <c r="B66" s="78">
        <f>'1 Raw Data'!D66-'1 Raw Data'!$D66</f>
        <v>0</v>
      </c>
      <c r="C66" s="78">
        <v>666</v>
      </c>
      <c r="D66" s="78">
        <f>'1 Raw Data'!B66-'1 Raw Data'!$B66</f>
        <v>0</v>
      </c>
      <c r="E66" s="82">
        <v>573</v>
      </c>
      <c r="F66" s="82">
        <f>'1 Raw Data'!H66-'1 Raw Data'!$D66</f>
        <v>1197.4580000000001</v>
      </c>
      <c r="G66" s="82">
        <v>666</v>
      </c>
      <c r="H66" s="82">
        <f>'1 Raw Data'!F66-'1 Raw Data'!$B66</f>
        <v>210.72700000000003</v>
      </c>
      <c r="I66" s="81">
        <v>573</v>
      </c>
      <c r="J66" s="81">
        <f>'1 Raw Data'!L66-'1 Raw Data'!$D66</f>
        <v>1462.3980000000001</v>
      </c>
      <c r="K66" s="81">
        <v>666</v>
      </c>
      <c r="L66" s="81">
        <f>'1 Raw Data'!J66-'1 Raw Data'!$B66</f>
        <v>7065.1399999999994</v>
      </c>
      <c r="M66" s="80">
        <v>573</v>
      </c>
      <c r="N66" s="80">
        <f>'1 Raw Data'!P66-'1 Raw Data'!$D66</f>
        <v>7885.4579999999996</v>
      </c>
      <c r="O66" s="80">
        <v>666</v>
      </c>
      <c r="P66" s="80">
        <f>'1 Raw Data'!N66-'1 Raw Data'!$B66</f>
        <v>255.74299999999999</v>
      </c>
      <c r="Q66" s="79">
        <v>573</v>
      </c>
      <c r="R66" s="79">
        <f>'1 Raw Data'!T66-'1 Raw Data'!$D66</f>
        <v>6884.8779999999997</v>
      </c>
      <c r="S66" s="79">
        <v>666</v>
      </c>
      <c r="T66" s="79">
        <f>'1 Raw Data'!R66-'1 Raw Data'!$B66</f>
        <v>4396.79</v>
      </c>
      <c r="U66" s="120">
        <v>573</v>
      </c>
      <c r="V66" s="120">
        <f>'1 Raw Data'!X66-'1 Raw Data'!$D66</f>
        <v>6195.6080000000002</v>
      </c>
      <c r="W66" s="120">
        <v>666</v>
      </c>
      <c r="X66" s="120">
        <f>'1 Raw Data'!V66-'1 Raw Data'!$B66</f>
        <v>7682.0199999999995</v>
      </c>
    </row>
    <row r="67" spans="1:24" x14ac:dyDescent="0.2">
      <c r="A67" s="78">
        <v>574</v>
      </c>
      <c r="B67" s="78">
        <f>'1 Raw Data'!D67-'1 Raw Data'!$D67</f>
        <v>0</v>
      </c>
      <c r="C67" s="78">
        <v>667</v>
      </c>
      <c r="D67" s="78">
        <f>'1 Raw Data'!B67-'1 Raw Data'!$B67</f>
        <v>0</v>
      </c>
      <c r="E67" s="82">
        <v>574</v>
      </c>
      <c r="F67" s="82">
        <f>'1 Raw Data'!H67-'1 Raw Data'!$D67</f>
        <v>1190.44</v>
      </c>
      <c r="G67" s="82">
        <v>667</v>
      </c>
      <c r="H67" s="82">
        <f>'1 Raw Data'!F67-'1 Raw Data'!$B67</f>
        <v>259.73999999999995</v>
      </c>
      <c r="I67" s="81">
        <v>574</v>
      </c>
      <c r="J67" s="81">
        <f>'1 Raw Data'!L67-'1 Raw Data'!$D67</f>
        <v>1485.75</v>
      </c>
      <c r="K67" s="81">
        <v>667</v>
      </c>
      <c r="L67" s="81">
        <f>'1 Raw Data'!J67-'1 Raw Data'!$B67</f>
        <v>6823.7610000000004</v>
      </c>
      <c r="M67" s="80">
        <v>574</v>
      </c>
      <c r="N67" s="80">
        <f>'1 Raw Data'!P67-'1 Raw Data'!$D67</f>
        <v>7474.93</v>
      </c>
      <c r="O67" s="80">
        <v>667</v>
      </c>
      <c r="P67" s="80">
        <f>'1 Raw Data'!N67-'1 Raw Data'!$B67</f>
        <v>269.41000000000003</v>
      </c>
      <c r="Q67" s="79">
        <v>574</v>
      </c>
      <c r="R67" s="79">
        <f>'1 Raw Data'!T67-'1 Raw Data'!$D67</f>
        <v>6761.02</v>
      </c>
      <c r="S67" s="79">
        <v>667</v>
      </c>
      <c r="T67" s="79">
        <f>'1 Raw Data'!R67-'1 Raw Data'!$B67</f>
        <v>4371.6509999999998</v>
      </c>
      <c r="U67" s="120">
        <v>574</v>
      </c>
      <c r="V67" s="120">
        <f>'1 Raw Data'!X67-'1 Raw Data'!$D67</f>
        <v>6162.1100000000006</v>
      </c>
      <c r="W67" s="120">
        <v>667</v>
      </c>
      <c r="X67" s="120">
        <f>'1 Raw Data'!V67-'1 Raw Data'!$B67</f>
        <v>7591.8310000000001</v>
      </c>
    </row>
    <row r="68" spans="1:24" x14ac:dyDescent="0.2">
      <c r="A68" s="78">
        <v>575</v>
      </c>
      <c r="B68" s="78">
        <f>'1 Raw Data'!D68-'1 Raw Data'!$D68</f>
        <v>0</v>
      </c>
      <c r="C68" s="78">
        <v>668</v>
      </c>
      <c r="D68" s="78">
        <f>'1 Raw Data'!B68-'1 Raw Data'!$B68</f>
        <v>0</v>
      </c>
      <c r="E68" s="82">
        <v>575</v>
      </c>
      <c r="F68" s="82">
        <f>'1 Raw Data'!H68-'1 Raw Data'!$D68</f>
        <v>1153.4099999999999</v>
      </c>
      <c r="G68" s="82">
        <v>668</v>
      </c>
      <c r="H68" s="82">
        <f>'1 Raw Data'!F68-'1 Raw Data'!$B68</f>
        <v>180.71599999999995</v>
      </c>
      <c r="I68" s="81">
        <v>575</v>
      </c>
      <c r="J68" s="81">
        <f>'1 Raw Data'!L68-'1 Raw Data'!$D68</f>
        <v>1493.7599999999998</v>
      </c>
      <c r="K68" s="81">
        <v>668</v>
      </c>
      <c r="L68" s="81">
        <f>'1 Raw Data'!J68-'1 Raw Data'!$B68</f>
        <v>6559.5280000000002</v>
      </c>
      <c r="M68" s="80">
        <v>575</v>
      </c>
      <c r="N68" s="80">
        <f>'1 Raw Data'!P68-'1 Raw Data'!$D68</f>
        <v>7198.7800000000007</v>
      </c>
      <c r="O68" s="80">
        <v>668</v>
      </c>
      <c r="P68" s="80">
        <f>'1 Raw Data'!N68-'1 Raw Data'!$B68</f>
        <v>265.74600000000004</v>
      </c>
      <c r="Q68" s="79">
        <v>575</v>
      </c>
      <c r="R68" s="79">
        <f>'1 Raw Data'!T68-'1 Raw Data'!$D68</f>
        <v>6465.5499999999993</v>
      </c>
      <c r="S68" s="79">
        <v>668</v>
      </c>
      <c r="T68" s="79">
        <f>'1 Raw Data'!R68-'1 Raw Data'!$B68</f>
        <v>4093.3679999999999</v>
      </c>
      <c r="U68" s="120">
        <v>575</v>
      </c>
      <c r="V68" s="120">
        <f>'1 Raw Data'!X68-'1 Raw Data'!$D68</f>
        <v>5862.3899999999994</v>
      </c>
      <c r="W68" s="120">
        <v>668</v>
      </c>
      <c r="X68" s="120">
        <f>'1 Raw Data'!V68-'1 Raw Data'!$B68</f>
        <v>7234.808</v>
      </c>
    </row>
    <row r="69" spans="1:24" x14ac:dyDescent="0.2">
      <c r="A69" s="78">
        <v>576</v>
      </c>
      <c r="B69" s="78">
        <f>'1 Raw Data'!D69-'1 Raw Data'!$D69</f>
        <v>0</v>
      </c>
      <c r="C69" s="78">
        <v>669</v>
      </c>
      <c r="D69" s="78">
        <f>'1 Raw Data'!B69-'1 Raw Data'!$B69</f>
        <v>0</v>
      </c>
      <c r="E69" s="82">
        <v>576</v>
      </c>
      <c r="F69" s="82">
        <f>'1 Raw Data'!H69-'1 Raw Data'!$D69</f>
        <v>1176.0889999999999</v>
      </c>
      <c r="G69" s="82">
        <v>669</v>
      </c>
      <c r="H69" s="82">
        <f>'1 Raw Data'!F69-'1 Raw Data'!$B69</f>
        <v>225.73100000000005</v>
      </c>
      <c r="I69" s="81">
        <v>576</v>
      </c>
      <c r="J69" s="81">
        <f>'1 Raw Data'!L69-'1 Raw Data'!$D69</f>
        <v>1495.7590000000002</v>
      </c>
      <c r="K69" s="81">
        <v>669</v>
      </c>
      <c r="L69" s="81">
        <f>'1 Raw Data'!J69-'1 Raw Data'!$B69</f>
        <v>6477.8420000000006</v>
      </c>
      <c r="M69" s="80">
        <v>576</v>
      </c>
      <c r="N69" s="80">
        <f>'1 Raw Data'!P69-'1 Raw Data'!$D69</f>
        <v>6958.7690000000002</v>
      </c>
      <c r="O69" s="80">
        <v>669</v>
      </c>
      <c r="P69" s="80">
        <f>'1 Raw Data'!N69-'1 Raw Data'!$B69</f>
        <v>280.08200000000005</v>
      </c>
      <c r="Q69" s="79">
        <v>576</v>
      </c>
      <c r="R69" s="79">
        <f>'1 Raw Data'!T69-'1 Raw Data'!$D69</f>
        <v>6328.6890000000003</v>
      </c>
      <c r="S69" s="79">
        <v>669</v>
      </c>
      <c r="T69" s="79">
        <f>'1 Raw Data'!R69-'1 Raw Data'!$B69</f>
        <v>3991.752</v>
      </c>
      <c r="U69" s="120">
        <v>576</v>
      </c>
      <c r="V69" s="120">
        <f>'1 Raw Data'!X69-'1 Raw Data'!$D69</f>
        <v>5664.3590000000004</v>
      </c>
      <c r="W69" s="120">
        <v>669</v>
      </c>
      <c r="X69" s="120">
        <f>'1 Raw Data'!V69-'1 Raw Data'!$B69</f>
        <v>6880.0120000000006</v>
      </c>
    </row>
    <row r="70" spans="1:24" x14ac:dyDescent="0.2">
      <c r="A70" s="78">
        <v>577</v>
      </c>
      <c r="B70" s="78">
        <f>'1 Raw Data'!D70-'1 Raw Data'!$D70</f>
        <v>0</v>
      </c>
      <c r="C70" s="78">
        <v>670</v>
      </c>
      <c r="D70" s="78">
        <f>'1 Raw Data'!B70-'1 Raw Data'!$B70</f>
        <v>0</v>
      </c>
      <c r="E70" s="82">
        <v>577</v>
      </c>
      <c r="F70" s="82">
        <f>'1 Raw Data'!H70-'1 Raw Data'!$D70</f>
        <v>1214.4560000000001</v>
      </c>
      <c r="G70" s="82">
        <v>670</v>
      </c>
      <c r="H70" s="82">
        <f>'1 Raw Data'!F70-'1 Raw Data'!$B70</f>
        <v>206.05700000000002</v>
      </c>
      <c r="I70" s="81">
        <v>577</v>
      </c>
      <c r="J70" s="81">
        <f>'1 Raw Data'!L70-'1 Raw Data'!$D70</f>
        <v>1468.3860000000002</v>
      </c>
      <c r="K70" s="81">
        <v>670</v>
      </c>
      <c r="L70" s="81">
        <f>'1 Raw Data'!J70-'1 Raw Data'!$B70</f>
        <v>6057.37</v>
      </c>
      <c r="M70" s="80">
        <v>577</v>
      </c>
      <c r="N70" s="80">
        <f>'1 Raw Data'!P70-'1 Raw Data'!$D70</f>
        <v>6631.116</v>
      </c>
      <c r="O70" s="80">
        <v>670</v>
      </c>
      <c r="P70" s="80">
        <f>'1 Raw Data'!N70-'1 Raw Data'!$B70</f>
        <v>258.07500000000005</v>
      </c>
      <c r="Q70" s="79">
        <v>577</v>
      </c>
      <c r="R70" s="79">
        <f>'1 Raw Data'!T70-'1 Raw Data'!$D70</f>
        <v>6174.7559999999994</v>
      </c>
      <c r="S70" s="79">
        <v>670</v>
      </c>
      <c r="T70" s="79">
        <f>'1 Raw Data'!R70-'1 Raw Data'!$B70</f>
        <v>3787.3</v>
      </c>
      <c r="U70" s="120">
        <v>577</v>
      </c>
      <c r="V70" s="120">
        <f>'1 Raw Data'!X70-'1 Raw Data'!$D70</f>
        <v>5499.1260000000002</v>
      </c>
      <c r="W70" s="120">
        <v>670</v>
      </c>
      <c r="X70" s="120">
        <f>'1 Raw Data'!V70-'1 Raw Data'!$B70</f>
        <v>6707.37</v>
      </c>
    </row>
    <row r="71" spans="1:24" x14ac:dyDescent="0.2">
      <c r="A71" s="78">
        <v>578</v>
      </c>
      <c r="B71" s="78">
        <f>'1 Raw Data'!D71-'1 Raw Data'!$D71</f>
        <v>0</v>
      </c>
      <c r="C71" s="78">
        <v>671</v>
      </c>
      <c r="D71" s="78">
        <f>'1 Raw Data'!B71-'1 Raw Data'!$B71</f>
        <v>0</v>
      </c>
      <c r="E71" s="82">
        <v>578</v>
      </c>
      <c r="F71" s="82">
        <f>'1 Raw Data'!H71-'1 Raw Data'!$D71</f>
        <v>1094.0210000000002</v>
      </c>
      <c r="G71" s="82">
        <v>671</v>
      </c>
      <c r="H71" s="82">
        <f>'1 Raw Data'!F71-'1 Raw Data'!$B71</f>
        <v>202.38900000000001</v>
      </c>
      <c r="I71" s="81">
        <v>578</v>
      </c>
      <c r="J71" s="81">
        <f>'1 Raw Data'!L71-'1 Raw Data'!$D71</f>
        <v>1447.701</v>
      </c>
      <c r="K71" s="81">
        <v>671</v>
      </c>
      <c r="L71" s="81">
        <f>'1 Raw Data'!J71-'1 Raw Data'!$B71</f>
        <v>5866.7430000000004</v>
      </c>
      <c r="M71" s="80">
        <v>578</v>
      </c>
      <c r="N71" s="80">
        <f>'1 Raw Data'!P71-'1 Raw Data'!$D71</f>
        <v>6355.4609999999993</v>
      </c>
      <c r="O71" s="80">
        <v>671</v>
      </c>
      <c r="P71" s="80">
        <f>'1 Raw Data'!N71-'1 Raw Data'!$B71</f>
        <v>265.745</v>
      </c>
      <c r="Q71" s="79">
        <v>578</v>
      </c>
      <c r="R71" s="79">
        <f>'1 Raw Data'!T71-'1 Raw Data'!$D71</f>
        <v>5906.5309999999999</v>
      </c>
      <c r="S71" s="79">
        <v>671</v>
      </c>
      <c r="T71" s="79">
        <f>'1 Raw Data'!R71-'1 Raw Data'!$B71</f>
        <v>3645.3330000000001</v>
      </c>
      <c r="U71" s="120">
        <v>578</v>
      </c>
      <c r="V71" s="120">
        <f>'1 Raw Data'!X71-'1 Raw Data'!$D71</f>
        <v>5327.2909999999993</v>
      </c>
      <c r="W71" s="120">
        <v>671</v>
      </c>
      <c r="X71" s="120">
        <f>'1 Raw Data'!V71-'1 Raw Data'!$B71</f>
        <v>6423.6730000000007</v>
      </c>
    </row>
    <row r="72" spans="1:24" x14ac:dyDescent="0.2">
      <c r="A72" s="78">
        <v>579</v>
      </c>
      <c r="B72" s="78">
        <f>'1 Raw Data'!D72-'1 Raw Data'!$D72</f>
        <v>0</v>
      </c>
      <c r="C72" s="78">
        <v>672</v>
      </c>
      <c r="D72" s="78">
        <f>'1 Raw Data'!B72-'1 Raw Data'!$B72</f>
        <v>0</v>
      </c>
      <c r="E72" s="82">
        <v>579</v>
      </c>
      <c r="F72" s="82">
        <f>'1 Raw Data'!H72-'1 Raw Data'!$D72</f>
        <v>1102.713</v>
      </c>
      <c r="G72" s="82">
        <v>672</v>
      </c>
      <c r="H72" s="82">
        <f>'1 Raw Data'!F72-'1 Raw Data'!$B72</f>
        <v>162.04400000000004</v>
      </c>
      <c r="I72" s="81">
        <v>579</v>
      </c>
      <c r="J72" s="81">
        <f>'1 Raw Data'!L72-'1 Raw Data'!$D72</f>
        <v>1448.403</v>
      </c>
      <c r="K72" s="81">
        <v>672</v>
      </c>
      <c r="L72" s="81">
        <f>'1 Raw Data'!J72-'1 Raw Data'!$B72</f>
        <v>5701.8850000000002</v>
      </c>
      <c r="M72" s="80">
        <v>579</v>
      </c>
      <c r="N72" s="80">
        <f>'1 Raw Data'!P72-'1 Raw Data'!$D72</f>
        <v>6090.6229999999996</v>
      </c>
      <c r="O72" s="80">
        <v>672</v>
      </c>
      <c r="P72" s="80">
        <f>'1 Raw Data'!N72-'1 Raw Data'!$B72</f>
        <v>221.73000000000008</v>
      </c>
      <c r="Q72" s="79">
        <v>579</v>
      </c>
      <c r="R72" s="79">
        <f>'1 Raw Data'!T72-'1 Raw Data'!$D72</f>
        <v>5825.3530000000001</v>
      </c>
      <c r="S72" s="79">
        <v>672</v>
      </c>
      <c r="T72" s="79">
        <f>'1 Raw Data'!R72-'1 Raw Data'!$B72</f>
        <v>3466.2950000000001</v>
      </c>
      <c r="U72" s="120">
        <v>579</v>
      </c>
      <c r="V72" s="120">
        <f>'1 Raw Data'!X72-'1 Raw Data'!$D72</f>
        <v>5097.3329999999996</v>
      </c>
      <c r="W72" s="120">
        <v>672</v>
      </c>
      <c r="X72" s="120">
        <f>'1 Raw Data'!V72-'1 Raw Data'!$B72</f>
        <v>6013.9250000000002</v>
      </c>
    </row>
    <row r="73" spans="1:24" x14ac:dyDescent="0.2">
      <c r="A73" s="78">
        <v>580</v>
      </c>
      <c r="B73" s="78">
        <f>'1 Raw Data'!D73-'1 Raw Data'!$D73</f>
        <v>0</v>
      </c>
      <c r="C73" s="78">
        <v>673</v>
      </c>
      <c r="D73" s="78">
        <f>'1 Raw Data'!B73-'1 Raw Data'!$B73</f>
        <v>0</v>
      </c>
      <c r="E73" s="82">
        <v>580</v>
      </c>
      <c r="F73" s="82">
        <f>'1 Raw Data'!H73-'1 Raw Data'!$D73</f>
        <v>1153.0769999999998</v>
      </c>
      <c r="G73" s="82">
        <v>673</v>
      </c>
      <c r="H73" s="82">
        <f>'1 Raw Data'!F73-'1 Raw Data'!$B73</f>
        <v>202.38600000000002</v>
      </c>
      <c r="I73" s="81">
        <v>580</v>
      </c>
      <c r="J73" s="81">
        <f>'1 Raw Data'!L73-'1 Raw Data'!$D73</f>
        <v>1511.107</v>
      </c>
      <c r="K73" s="81">
        <v>673</v>
      </c>
      <c r="L73" s="81">
        <f>'1 Raw Data'!J73-'1 Raw Data'!$B73</f>
        <v>5464.0479999999998</v>
      </c>
      <c r="M73" s="80">
        <v>580</v>
      </c>
      <c r="N73" s="80">
        <f>'1 Raw Data'!P73-'1 Raw Data'!$D73</f>
        <v>5887.4669999999996</v>
      </c>
      <c r="O73" s="80">
        <v>673</v>
      </c>
      <c r="P73" s="80">
        <f>'1 Raw Data'!N73-'1 Raw Data'!$B73</f>
        <v>260.73899999999998</v>
      </c>
      <c r="Q73" s="79">
        <v>580</v>
      </c>
      <c r="R73" s="79">
        <f>'1 Raw Data'!T73-'1 Raw Data'!$D73</f>
        <v>5700.1570000000002</v>
      </c>
      <c r="S73" s="79">
        <v>673</v>
      </c>
      <c r="T73" s="79">
        <f>'1 Raw Data'!R73-'1 Raw Data'!$B73</f>
        <v>3421.8180000000002</v>
      </c>
      <c r="U73" s="120">
        <v>580</v>
      </c>
      <c r="V73" s="120">
        <f>'1 Raw Data'!X73-'1 Raw Data'!$D73</f>
        <v>4954.1469999999999</v>
      </c>
      <c r="W73" s="120">
        <v>673</v>
      </c>
      <c r="X73" s="120">
        <f>'1 Raw Data'!V73-'1 Raw Data'!$B73</f>
        <v>5896.4279999999999</v>
      </c>
    </row>
    <row r="74" spans="1:24" x14ac:dyDescent="0.2">
      <c r="A74" s="78">
        <v>581</v>
      </c>
      <c r="B74" s="78">
        <f>'1 Raw Data'!D74-'1 Raw Data'!$D74</f>
        <v>0</v>
      </c>
      <c r="C74" s="78">
        <v>674</v>
      </c>
      <c r="D74" s="78">
        <f>'1 Raw Data'!B74-'1 Raw Data'!$B74</f>
        <v>0</v>
      </c>
      <c r="E74" s="82">
        <v>581</v>
      </c>
      <c r="F74" s="82">
        <f>'1 Raw Data'!H74-'1 Raw Data'!$D74</f>
        <v>1081.33</v>
      </c>
      <c r="G74" s="82">
        <v>674</v>
      </c>
      <c r="H74" s="82">
        <f>'1 Raw Data'!F74-'1 Raw Data'!$B74</f>
        <v>206.05599999999998</v>
      </c>
      <c r="I74" s="81">
        <v>581</v>
      </c>
      <c r="J74" s="81">
        <f>'1 Raw Data'!L74-'1 Raw Data'!$D74</f>
        <v>1587.85</v>
      </c>
      <c r="K74" s="81">
        <v>674</v>
      </c>
      <c r="L74" s="81">
        <f>'1 Raw Data'!J74-'1 Raw Data'!$B74</f>
        <v>5239.3829999999998</v>
      </c>
      <c r="M74" s="80">
        <v>581</v>
      </c>
      <c r="N74" s="80">
        <f>'1 Raw Data'!P74-'1 Raw Data'!$D74</f>
        <v>5645.9299999999994</v>
      </c>
      <c r="O74" s="80">
        <v>674</v>
      </c>
      <c r="P74" s="80">
        <f>'1 Raw Data'!N74-'1 Raw Data'!$B74</f>
        <v>218.05900000000003</v>
      </c>
      <c r="Q74" s="79">
        <v>581</v>
      </c>
      <c r="R74" s="79">
        <f>'1 Raw Data'!T74-'1 Raw Data'!$D74</f>
        <v>5575.03</v>
      </c>
      <c r="S74" s="79">
        <v>674</v>
      </c>
      <c r="T74" s="79">
        <f>'1 Raw Data'!R74-'1 Raw Data'!$B74</f>
        <v>3300.9230000000002</v>
      </c>
      <c r="U74" s="120">
        <v>581</v>
      </c>
      <c r="V74" s="120">
        <f>'1 Raw Data'!X74-'1 Raw Data'!$D74</f>
        <v>4973.49</v>
      </c>
      <c r="W74" s="120">
        <v>674</v>
      </c>
      <c r="X74" s="120">
        <f>'1 Raw Data'!V74-'1 Raw Data'!$B74</f>
        <v>5735.2629999999999</v>
      </c>
    </row>
    <row r="75" spans="1:24" x14ac:dyDescent="0.2">
      <c r="A75" s="78">
        <v>582</v>
      </c>
      <c r="B75" s="78">
        <f>'1 Raw Data'!D75-'1 Raw Data'!$D75</f>
        <v>0</v>
      </c>
      <c r="C75" s="78">
        <v>675</v>
      </c>
      <c r="D75" s="78">
        <f>'1 Raw Data'!B75-'1 Raw Data'!$B75</f>
        <v>0</v>
      </c>
      <c r="E75" s="82">
        <v>582</v>
      </c>
      <c r="F75" s="82">
        <f>'1 Raw Data'!H75-'1 Raw Data'!$D75</f>
        <v>1034.3030000000001</v>
      </c>
      <c r="G75" s="82">
        <v>675</v>
      </c>
      <c r="H75" s="82">
        <f>'1 Raw Data'!F75-'1 Raw Data'!$B75</f>
        <v>147.03900000000004</v>
      </c>
      <c r="I75" s="81">
        <v>582</v>
      </c>
      <c r="J75" s="81">
        <f>'1 Raw Data'!L75-'1 Raw Data'!$D75</f>
        <v>1555.163</v>
      </c>
      <c r="K75" s="81">
        <v>675</v>
      </c>
      <c r="L75" s="81">
        <f>'1 Raw Data'!J75-'1 Raw Data'!$B75</f>
        <v>5045.5599999999995</v>
      </c>
      <c r="M75" s="80">
        <v>582</v>
      </c>
      <c r="N75" s="80">
        <f>'1 Raw Data'!P75-'1 Raw Data'!$D75</f>
        <v>5351.3729999999996</v>
      </c>
      <c r="O75" s="80">
        <v>675</v>
      </c>
      <c r="P75" s="80">
        <f>'1 Raw Data'!N75-'1 Raw Data'!$B75</f>
        <v>235.06900000000002</v>
      </c>
      <c r="Q75" s="79">
        <v>582</v>
      </c>
      <c r="R75" s="79">
        <f>'1 Raw Data'!T75-'1 Raw Data'!$D75</f>
        <v>5423.2629999999999</v>
      </c>
      <c r="S75" s="79">
        <v>675</v>
      </c>
      <c r="T75" s="79">
        <f>'1 Raw Data'!R75-'1 Raw Data'!$B75</f>
        <v>3178.74</v>
      </c>
      <c r="U75" s="120">
        <v>582</v>
      </c>
      <c r="V75" s="120">
        <f>'1 Raw Data'!X75-'1 Raw Data'!$D75</f>
        <v>4834.473</v>
      </c>
      <c r="W75" s="120">
        <v>675</v>
      </c>
      <c r="X75" s="120">
        <f>'1 Raw Data'!V75-'1 Raw Data'!$B75</f>
        <v>5528.01</v>
      </c>
    </row>
    <row r="76" spans="1:24" x14ac:dyDescent="0.2">
      <c r="A76" s="78">
        <v>583</v>
      </c>
      <c r="B76" s="78">
        <f>'1 Raw Data'!D76-'1 Raw Data'!$D76</f>
        <v>0</v>
      </c>
      <c r="C76" s="78">
        <v>676</v>
      </c>
      <c r="D76" s="78">
        <f>'1 Raw Data'!B76-'1 Raw Data'!$B76</f>
        <v>0</v>
      </c>
      <c r="E76" s="82">
        <v>583</v>
      </c>
      <c r="F76" s="82">
        <f>'1 Raw Data'!H76-'1 Raw Data'!$D76</f>
        <v>1099.672</v>
      </c>
      <c r="G76" s="82">
        <v>676</v>
      </c>
      <c r="H76" s="82">
        <f>'1 Raw Data'!F76-'1 Raw Data'!$B76</f>
        <v>162.37500000000006</v>
      </c>
      <c r="I76" s="81">
        <v>583</v>
      </c>
      <c r="J76" s="81">
        <f>'1 Raw Data'!L76-'1 Raw Data'!$D76</f>
        <v>1673.9520000000002</v>
      </c>
      <c r="K76" s="81">
        <v>676</v>
      </c>
      <c r="L76" s="81">
        <f>'1 Raw Data'!J76-'1 Raw Data'!$B76</f>
        <v>4945.8599999999997</v>
      </c>
      <c r="M76" s="80">
        <v>583</v>
      </c>
      <c r="N76" s="80">
        <f>'1 Raw Data'!P76-'1 Raw Data'!$D76</f>
        <v>5307.8220000000001</v>
      </c>
      <c r="O76" s="80">
        <v>676</v>
      </c>
      <c r="P76" s="80">
        <f>'1 Raw Data'!N76-'1 Raw Data'!$B76</f>
        <v>200.05300000000005</v>
      </c>
      <c r="Q76" s="79">
        <v>583</v>
      </c>
      <c r="R76" s="79">
        <f>'1 Raw Data'!T76-'1 Raw Data'!$D76</f>
        <v>5404.1319999999996</v>
      </c>
      <c r="S76" s="79">
        <v>676</v>
      </c>
      <c r="T76" s="79">
        <f>'1 Raw Data'!R76-'1 Raw Data'!$B76</f>
        <v>3148.97</v>
      </c>
      <c r="U76" s="120">
        <v>583</v>
      </c>
      <c r="V76" s="120">
        <f>'1 Raw Data'!X76-'1 Raw Data'!$D76</f>
        <v>4711.732</v>
      </c>
      <c r="W76" s="120">
        <v>676</v>
      </c>
      <c r="X76" s="120">
        <f>'1 Raw Data'!V76-'1 Raw Data'!$B76</f>
        <v>5326.64</v>
      </c>
    </row>
    <row r="77" spans="1:24" x14ac:dyDescent="0.2">
      <c r="A77" s="78">
        <v>584</v>
      </c>
      <c r="B77" s="78">
        <f>'1 Raw Data'!D77-'1 Raw Data'!$D77</f>
        <v>0</v>
      </c>
      <c r="C77" s="78">
        <v>677</v>
      </c>
      <c r="D77" s="78">
        <f>'1 Raw Data'!B77-'1 Raw Data'!$B77</f>
        <v>0</v>
      </c>
      <c r="E77" s="82">
        <v>584</v>
      </c>
      <c r="F77" s="82">
        <f>'1 Raw Data'!H77-'1 Raw Data'!$D77</f>
        <v>1003.604</v>
      </c>
      <c r="G77" s="82">
        <v>677</v>
      </c>
      <c r="H77" s="82">
        <f>'1 Raw Data'!F77-'1 Raw Data'!$B77</f>
        <v>142.03800000000001</v>
      </c>
      <c r="I77" s="81">
        <v>584</v>
      </c>
      <c r="J77" s="81">
        <f>'1 Raw Data'!L77-'1 Raw Data'!$D77</f>
        <v>1631.2540000000001</v>
      </c>
      <c r="K77" s="81">
        <v>677</v>
      </c>
      <c r="L77" s="81">
        <f>'1 Raw Data'!J77-'1 Raw Data'!$B77</f>
        <v>4808.2110000000002</v>
      </c>
      <c r="M77" s="80">
        <v>584</v>
      </c>
      <c r="N77" s="80">
        <f>'1 Raw Data'!P77-'1 Raw Data'!$D77</f>
        <v>4967.1840000000002</v>
      </c>
      <c r="O77" s="80">
        <v>677</v>
      </c>
      <c r="P77" s="80">
        <f>'1 Raw Data'!N77-'1 Raw Data'!$B77</f>
        <v>216.39499999999998</v>
      </c>
      <c r="Q77" s="79">
        <v>584</v>
      </c>
      <c r="R77" s="79">
        <f>'1 Raw Data'!T77-'1 Raw Data'!$D77</f>
        <v>5287.8339999999998</v>
      </c>
      <c r="S77" s="79">
        <v>677</v>
      </c>
      <c r="T77" s="79">
        <f>'1 Raw Data'!R77-'1 Raw Data'!$B77</f>
        <v>2973.0210000000002</v>
      </c>
      <c r="U77" s="120">
        <v>584</v>
      </c>
      <c r="V77" s="120">
        <f>'1 Raw Data'!X77-'1 Raw Data'!$D77</f>
        <v>4621.8640000000005</v>
      </c>
      <c r="W77" s="120">
        <v>677</v>
      </c>
      <c r="X77" s="120">
        <f>'1 Raw Data'!V77-'1 Raw Data'!$B77</f>
        <v>5164.2309999999998</v>
      </c>
    </row>
    <row r="78" spans="1:24" x14ac:dyDescent="0.2">
      <c r="A78" s="78">
        <v>585</v>
      </c>
      <c r="B78" s="78">
        <f>'1 Raw Data'!D78-'1 Raw Data'!$D78</f>
        <v>0</v>
      </c>
      <c r="C78" s="78">
        <v>678</v>
      </c>
      <c r="D78" s="78">
        <f>'1 Raw Data'!B78-'1 Raw Data'!$B78</f>
        <v>0</v>
      </c>
      <c r="E78" s="82">
        <v>585</v>
      </c>
      <c r="F78" s="82">
        <f>'1 Raw Data'!H78-'1 Raw Data'!$D78</f>
        <v>1032.633</v>
      </c>
      <c r="G78" s="82">
        <v>678</v>
      </c>
      <c r="H78" s="82">
        <f>'1 Raw Data'!F78-'1 Raw Data'!$B78</f>
        <v>147.37300000000005</v>
      </c>
      <c r="I78" s="81">
        <v>585</v>
      </c>
      <c r="J78" s="81">
        <f>'1 Raw Data'!L78-'1 Raw Data'!$D78</f>
        <v>1739.7330000000002</v>
      </c>
      <c r="K78" s="81">
        <v>678</v>
      </c>
      <c r="L78" s="81">
        <f>'1 Raw Data'!J78-'1 Raw Data'!$B78</f>
        <v>4594.3030000000008</v>
      </c>
      <c r="M78" s="80">
        <v>585</v>
      </c>
      <c r="N78" s="80">
        <f>'1 Raw Data'!P78-'1 Raw Data'!$D78</f>
        <v>4898.3530000000001</v>
      </c>
      <c r="O78" s="80">
        <v>678</v>
      </c>
      <c r="P78" s="80">
        <f>'1 Raw Data'!N78-'1 Raw Data'!$B78</f>
        <v>208.726</v>
      </c>
      <c r="Q78" s="79">
        <v>585</v>
      </c>
      <c r="R78" s="79">
        <f>'1 Raw Data'!T78-'1 Raw Data'!$D78</f>
        <v>5216.643</v>
      </c>
      <c r="S78" s="79">
        <v>678</v>
      </c>
      <c r="T78" s="79">
        <f>'1 Raw Data'!R78-'1 Raw Data'!$B78</f>
        <v>2881.1929999999998</v>
      </c>
      <c r="U78" s="120">
        <v>585</v>
      </c>
      <c r="V78" s="120">
        <f>'1 Raw Data'!X78-'1 Raw Data'!$D78</f>
        <v>4496.8829999999998</v>
      </c>
      <c r="W78" s="120">
        <v>678</v>
      </c>
      <c r="X78" s="120">
        <f>'1 Raw Data'!V78-'1 Raw Data'!$B78</f>
        <v>4995.0830000000005</v>
      </c>
    </row>
    <row r="79" spans="1:24" x14ac:dyDescent="0.2">
      <c r="A79" s="78">
        <v>586</v>
      </c>
      <c r="B79" s="78">
        <f>'1 Raw Data'!D79-'1 Raw Data'!$D79</f>
        <v>0</v>
      </c>
      <c r="C79" s="78">
        <v>679</v>
      </c>
      <c r="D79" s="78">
        <f>'1 Raw Data'!B79-'1 Raw Data'!$B79</f>
        <v>0</v>
      </c>
      <c r="E79" s="82">
        <v>586</v>
      </c>
      <c r="F79" s="82">
        <f>'1 Raw Data'!H79-'1 Raw Data'!$D79</f>
        <v>1014.9490000000001</v>
      </c>
      <c r="G79" s="82">
        <v>679</v>
      </c>
      <c r="H79" s="82">
        <f>'1 Raw Data'!F79-'1 Raw Data'!$B79</f>
        <v>178.048</v>
      </c>
      <c r="I79" s="81">
        <v>586</v>
      </c>
      <c r="J79" s="81">
        <f>'1 Raw Data'!L79-'1 Raw Data'!$D79</f>
        <v>1829.5089999999998</v>
      </c>
      <c r="K79" s="81">
        <v>679</v>
      </c>
      <c r="L79" s="81">
        <f>'1 Raw Data'!J79-'1 Raw Data'!$B79</f>
        <v>4520.7309999999998</v>
      </c>
      <c r="M79" s="80">
        <v>586</v>
      </c>
      <c r="N79" s="80">
        <f>'1 Raw Data'!P79-'1 Raw Data'!$D79</f>
        <v>4738.2089999999998</v>
      </c>
      <c r="O79" s="80">
        <v>679</v>
      </c>
      <c r="P79" s="80">
        <f>'1 Raw Data'!N79-'1 Raw Data'!$B79</f>
        <v>236.06700000000001</v>
      </c>
      <c r="Q79" s="79">
        <v>586</v>
      </c>
      <c r="R79" s="79">
        <f>'1 Raw Data'!T79-'1 Raw Data'!$D79</f>
        <v>5170.4790000000003</v>
      </c>
      <c r="S79" s="79">
        <v>679</v>
      </c>
      <c r="T79" s="79">
        <f>'1 Raw Data'!R79-'1 Raw Data'!$B79</f>
        <v>2756.6210000000001</v>
      </c>
      <c r="U79" s="120">
        <v>586</v>
      </c>
      <c r="V79" s="120">
        <f>'1 Raw Data'!X79-'1 Raw Data'!$D79</f>
        <v>4498.2089999999998</v>
      </c>
      <c r="W79" s="120">
        <v>679</v>
      </c>
      <c r="X79" s="120">
        <f>'1 Raw Data'!V79-'1 Raw Data'!$B79</f>
        <v>4847.951</v>
      </c>
    </row>
    <row r="80" spans="1:24" x14ac:dyDescent="0.2">
      <c r="A80" s="78">
        <v>587</v>
      </c>
      <c r="B80" s="78">
        <f>'1 Raw Data'!D80-'1 Raw Data'!$D80</f>
        <v>0</v>
      </c>
      <c r="C80" s="78">
        <v>680</v>
      </c>
      <c r="D80" s="78">
        <f>'1 Raw Data'!B80-'1 Raw Data'!$B80</f>
        <v>0</v>
      </c>
      <c r="E80" s="82">
        <v>587</v>
      </c>
      <c r="F80" s="82">
        <f>'1 Raw Data'!H80-'1 Raw Data'!$D80</f>
        <v>987.60600000000011</v>
      </c>
      <c r="G80" s="82">
        <v>680</v>
      </c>
      <c r="H80" s="82">
        <f>'1 Raw Data'!F80-'1 Raw Data'!$B80</f>
        <v>202.71899999999999</v>
      </c>
      <c r="I80" s="81">
        <v>587</v>
      </c>
      <c r="J80" s="81">
        <f>'1 Raw Data'!L80-'1 Raw Data'!$D80</f>
        <v>1856.5659999999998</v>
      </c>
      <c r="K80" s="81">
        <v>680</v>
      </c>
      <c r="L80" s="81">
        <f>'1 Raw Data'!J80-'1 Raw Data'!$B80</f>
        <v>4346.2079999999996</v>
      </c>
      <c r="M80" s="80">
        <v>587</v>
      </c>
      <c r="N80" s="80">
        <f>'1 Raw Data'!P80-'1 Raw Data'!$D80</f>
        <v>4621.2760000000007</v>
      </c>
      <c r="O80" s="80">
        <v>680</v>
      </c>
      <c r="P80" s="80">
        <f>'1 Raw Data'!N80-'1 Raw Data'!$B80</f>
        <v>233.72899999999998</v>
      </c>
      <c r="Q80" s="79">
        <v>587</v>
      </c>
      <c r="R80" s="79">
        <f>'1 Raw Data'!T80-'1 Raw Data'!$D80</f>
        <v>5186.6060000000007</v>
      </c>
      <c r="S80" s="79">
        <v>680</v>
      </c>
      <c r="T80" s="79">
        <f>'1 Raw Data'!R80-'1 Raw Data'!$B80</f>
        <v>2747.2180000000003</v>
      </c>
      <c r="U80" s="120">
        <v>587</v>
      </c>
      <c r="V80" s="120">
        <f>'1 Raw Data'!X80-'1 Raw Data'!$D80</f>
        <v>4452.1460000000006</v>
      </c>
      <c r="W80" s="120">
        <v>680</v>
      </c>
      <c r="X80" s="120">
        <f>'1 Raw Data'!V80-'1 Raw Data'!$B80</f>
        <v>4647.9879999999994</v>
      </c>
    </row>
    <row r="81" spans="1:24" x14ac:dyDescent="0.2">
      <c r="A81" s="78">
        <v>588</v>
      </c>
      <c r="B81" s="78">
        <f>'1 Raw Data'!D81-'1 Raw Data'!$D81</f>
        <v>0</v>
      </c>
      <c r="C81" s="78">
        <v>681</v>
      </c>
      <c r="D81" s="78">
        <f>'1 Raw Data'!B81-'1 Raw Data'!$B81</f>
        <v>0</v>
      </c>
      <c r="E81" s="82">
        <v>588</v>
      </c>
      <c r="F81" s="82">
        <f>'1 Raw Data'!H81-'1 Raw Data'!$D81</f>
        <v>960.57500000000005</v>
      </c>
      <c r="G81" s="82">
        <v>681</v>
      </c>
      <c r="H81" s="82">
        <f>'1 Raw Data'!F81-'1 Raw Data'!$B81</f>
        <v>169.37600000000003</v>
      </c>
      <c r="I81" s="81">
        <v>588</v>
      </c>
      <c r="J81" s="81">
        <f>'1 Raw Data'!L81-'1 Raw Data'!$D81</f>
        <v>1894.2749999999999</v>
      </c>
      <c r="K81" s="81">
        <v>681</v>
      </c>
      <c r="L81" s="81">
        <f>'1 Raw Data'!J81-'1 Raw Data'!$B81</f>
        <v>4057.2110000000002</v>
      </c>
      <c r="M81" s="80">
        <v>588</v>
      </c>
      <c r="N81" s="80">
        <f>'1 Raw Data'!P81-'1 Raw Data'!$D81</f>
        <v>4426.7250000000004</v>
      </c>
      <c r="O81" s="80">
        <v>681</v>
      </c>
      <c r="P81" s="80">
        <f>'1 Raw Data'!N81-'1 Raw Data'!$B81</f>
        <v>208.38799999999998</v>
      </c>
      <c r="Q81" s="79">
        <v>588</v>
      </c>
      <c r="R81" s="79">
        <f>'1 Raw Data'!T81-'1 Raw Data'!$D81</f>
        <v>5174.2150000000001</v>
      </c>
      <c r="S81" s="79">
        <v>681</v>
      </c>
      <c r="T81" s="79">
        <f>'1 Raw Data'!R81-'1 Raw Data'!$B81</f>
        <v>2555.261</v>
      </c>
      <c r="U81" s="120">
        <v>588</v>
      </c>
      <c r="V81" s="120">
        <f>'1 Raw Data'!X81-'1 Raw Data'!$D81</f>
        <v>4471.8450000000003</v>
      </c>
      <c r="W81" s="120">
        <v>681</v>
      </c>
      <c r="X81" s="120">
        <f>'1 Raw Data'!V81-'1 Raw Data'!$B81</f>
        <v>4458.8609999999999</v>
      </c>
    </row>
    <row r="82" spans="1:24" x14ac:dyDescent="0.2">
      <c r="A82" s="78">
        <v>589</v>
      </c>
      <c r="B82" s="78">
        <f>'1 Raw Data'!D82-'1 Raw Data'!$D82</f>
        <v>0</v>
      </c>
      <c r="C82" s="78">
        <v>682</v>
      </c>
      <c r="D82" s="78">
        <f>'1 Raw Data'!B82-'1 Raw Data'!$B82</f>
        <v>0</v>
      </c>
      <c r="E82" s="82">
        <v>589</v>
      </c>
      <c r="F82" s="82">
        <f>'1 Raw Data'!H82-'1 Raw Data'!$D82</f>
        <v>977.95199999999988</v>
      </c>
      <c r="G82" s="82">
        <v>682</v>
      </c>
      <c r="H82" s="82">
        <f>'1 Raw Data'!F82-'1 Raw Data'!$B82</f>
        <v>163.70699999999999</v>
      </c>
      <c r="I82" s="81">
        <v>589</v>
      </c>
      <c r="J82" s="81">
        <f>'1 Raw Data'!L82-'1 Raw Data'!$D82</f>
        <v>1964.0719999999997</v>
      </c>
      <c r="K82" s="81">
        <v>682</v>
      </c>
      <c r="L82" s="81">
        <f>'1 Raw Data'!J82-'1 Raw Data'!$B82</f>
        <v>3976.9939999999997</v>
      </c>
      <c r="M82" s="80">
        <v>589</v>
      </c>
      <c r="N82" s="80">
        <f>'1 Raw Data'!P82-'1 Raw Data'!$D82</f>
        <v>4265.0420000000004</v>
      </c>
      <c r="O82" s="80">
        <v>682</v>
      </c>
      <c r="P82" s="80">
        <f>'1 Raw Data'!N82-'1 Raw Data'!$B82</f>
        <v>221.05799999999999</v>
      </c>
      <c r="Q82" s="79">
        <v>589</v>
      </c>
      <c r="R82" s="79">
        <f>'1 Raw Data'!T82-'1 Raw Data'!$D82</f>
        <v>5263.9220000000005</v>
      </c>
      <c r="S82" s="79">
        <v>682</v>
      </c>
      <c r="T82" s="79">
        <f>'1 Raw Data'!R82-'1 Raw Data'!$B82</f>
        <v>2493.154</v>
      </c>
      <c r="U82" s="120">
        <v>589</v>
      </c>
      <c r="V82" s="120">
        <f>'1 Raw Data'!X82-'1 Raw Data'!$D82</f>
        <v>4427.482</v>
      </c>
      <c r="W82" s="120">
        <v>682</v>
      </c>
      <c r="X82" s="120">
        <f>'1 Raw Data'!V82-'1 Raw Data'!$B82</f>
        <v>4356.5739999999996</v>
      </c>
    </row>
    <row r="83" spans="1:24" x14ac:dyDescent="0.2">
      <c r="A83" s="78">
        <v>590</v>
      </c>
      <c r="B83" s="78">
        <f>'1 Raw Data'!D83-'1 Raw Data'!$D83</f>
        <v>0</v>
      </c>
      <c r="C83" s="78">
        <v>683</v>
      </c>
      <c r="D83" s="78">
        <f>'1 Raw Data'!B83-'1 Raw Data'!$B83</f>
        <v>0</v>
      </c>
      <c r="E83" s="82">
        <v>590</v>
      </c>
      <c r="F83" s="82">
        <f>'1 Raw Data'!H83-'1 Raw Data'!$D83</f>
        <v>930.92100000000005</v>
      </c>
      <c r="G83" s="82">
        <v>683</v>
      </c>
      <c r="H83" s="82">
        <f>'1 Raw Data'!F83-'1 Raw Data'!$B83</f>
        <v>167.37599999999998</v>
      </c>
      <c r="I83" s="81">
        <v>590</v>
      </c>
      <c r="J83" s="81">
        <f>'1 Raw Data'!L83-'1 Raw Data'!$D83</f>
        <v>2026.211</v>
      </c>
      <c r="K83" s="81">
        <v>683</v>
      </c>
      <c r="L83" s="81">
        <f>'1 Raw Data'!J83-'1 Raw Data'!$B83</f>
        <v>3832.6949999999997</v>
      </c>
      <c r="M83" s="80">
        <v>590</v>
      </c>
      <c r="N83" s="80">
        <f>'1 Raw Data'!P83-'1 Raw Data'!$D83</f>
        <v>4124.1009999999997</v>
      </c>
      <c r="O83" s="80">
        <v>683</v>
      </c>
      <c r="P83" s="80">
        <f>'1 Raw Data'!N83-'1 Raw Data'!$B83</f>
        <v>196.71799999999996</v>
      </c>
      <c r="Q83" s="79">
        <v>590</v>
      </c>
      <c r="R83" s="79">
        <f>'1 Raw Data'!T83-'1 Raw Data'!$D83</f>
        <v>5227.9209999999994</v>
      </c>
      <c r="S83" s="79">
        <v>683</v>
      </c>
      <c r="T83" s="79">
        <f>'1 Raw Data'!R83-'1 Raw Data'!$B83</f>
        <v>2430.7449999999999</v>
      </c>
      <c r="U83" s="120">
        <v>590</v>
      </c>
      <c r="V83" s="120">
        <f>'1 Raw Data'!X83-'1 Raw Data'!$D83</f>
        <v>4473.0309999999999</v>
      </c>
      <c r="W83" s="120">
        <v>683</v>
      </c>
      <c r="X83" s="120">
        <f>'1 Raw Data'!V83-'1 Raw Data'!$B83</f>
        <v>4123.6949999999997</v>
      </c>
    </row>
    <row r="84" spans="1:24" x14ac:dyDescent="0.2">
      <c r="A84" s="78">
        <v>591</v>
      </c>
      <c r="B84" s="78">
        <f>'1 Raw Data'!D84-'1 Raw Data'!$D84</f>
        <v>0</v>
      </c>
      <c r="C84" s="78">
        <v>684</v>
      </c>
      <c r="D84" s="78">
        <f>'1 Raw Data'!B84-'1 Raw Data'!$B84</f>
        <v>0</v>
      </c>
      <c r="E84" s="82">
        <v>591</v>
      </c>
      <c r="F84" s="82">
        <f>'1 Raw Data'!H84-'1 Raw Data'!$D84</f>
        <v>912.26</v>
      </c>
      <c r="G84" s="82">
        <v>684</v>
      </c>
      <c r="H84" s="82">
        <f>'1 Raw Data'!F84-'1 Raw Data'!$B84</f>
        <v>167.04300000000001</v>
      </c>
      <c r="I84" s="81">
        <v>591</v>
      </c>
      <c r="J84" s="81">
        <f>'1 Raw Data'!L84-'1 Raw Data'!$D84</f>
        <v>2061.96</v>
      </c>
      <c r="K84" s="81">
        <v>684</v>
      </c>
      <c r="L84" s="81">
        <f>'1 Raw Data'!J84-'1 Raw Data'!$B84</f>
        <v>3742.8339999999998</v>
      </c>
      <c r="M84" s="80">
        <v>591</v>
      </c>
      <c r="N84" s="80">
        <f>'1 Raw Data'!P84-'1 Raw Data'!$D84</f>
        <v>4054.33</v>
      </c>
      <c r="O84" s="80">
        <v>684</v>
      </c>
      <c r="P84" s="80">
        <f>'1 Raw Data'!N84-'1 Raw Data'!$B84</f>
        <v>185.04899999999998</v>
      </c>
      <c r="Q84" s="79">
        <v>591</v>
      </c>
      <c r="R84" s="79">
        <f>'1 Raw Data'!T84-'1 Raw Data'!$D84</f>
        <v>5222.67</v>
      </c>
      <c r="S84" s="79">
        <v>684</v>
      </c>
      <c r="T84" s="79">
        <f>'1 Raw Data'!R84-'1 Raw Data'!$B84</f>
        <v>2383.0039999999999</v>
      </c>
      <c r="U84" s="120">
        <v>591</v>
      </c>
      <c r="V84" s="120">
        <f>'1 Raw Data'!X84-'1 Raw Data'!$D84</f>
        <v>4395.9000000000005</v>
      </c>
      <c r="W84" s="120">
        <v>684</v>
      </c>
      <c r="X84" s="120">
        <f>'1 Raw Data'!V84-'1 Raw Data'!$B84</f>
        <v>4037.5039999999999</v>
      </c>
    </row>
    <row r="85" spans="1:24" x14ac:dyDescent="0.2">
      <c r="A85" s="78">
        <v>592</v>
      </c>
      <c r="B85" s="78">
        <f>'1 Raw Data'!D85-'1 Raw Data'!$D85</f>
        <v>0</v>
      </c>
      <c r="C85" s="78">
        <v>685</v>
      </c>
      <c r="D85" s="78">
        <f>'1 Raw Data'!B85-'1 Raw Data'!$B85</f>
        <v>0</v>
      </c>
      <c r="E85" s="82">
        <v>592</v>
      </c>
      <c r="F85" s="82">
        <f>'1 Raw Data'!H85-'1 Raw Data'!$D85</f>
        <v>936.64099999999996</v>
      </c>
      <c r="G85" s="82">
        <v>685</v>
      </c>
      <c r="H85" s="82">
        <f>'1 Raw Data'!F85-'1 Raw Data'!$B85</f>
        <v>136.70000000000005</v>
      </c>
      <c r="I85" s="81">
        <v>592</v>
      </c>
      <c r="J85" s="81">
        <f>'1 Raw Data'!L85-'1 Raw Data'!$D85</f>
        <v>2141.1410000000001</v>
      </c>
      <c r="K85" s="81">
        <v>685</v>
      </c>
      <c r="L85" s="81">
        <f>'1 Raw Data'!J85-'1 Raw Data'!$B85</f>
        <v>3728.7950000000001</v>
      </c>
      <c r="M85" s="80">
        <v>592</v>
      </c>
      <c r="N85" s="80">
        <f>'1 Raw Data'!P85-'1 Raw Data'!$D85</f>
        <v>3766.7209999999995</v>
      </c>
      <c r="O85" s="80">
        <v>685</v>
      </c>
      <c r="P85" s="80">
        <f>'1 Raw Data'!N85-'1 Raw Data'!$B85</f>
        <v>221.726</v>
      </c>
      <c r="Q85" s="79">
        <v>592</v>
      </c>
      <c r="R85" s="79">
        <f>'1 Raw Data'!T85-'1 Raw Data'!$D85</f>
        <v>5286.0209999999997</v>
      </c>
      <c r="S85" s="79">
        <v>685</v>
      </c>
      <c r="T85" s="79">
        <f>'1 Raw Data'!R85-'1 Raw Data'!$B85</f>
        <v>2352.2950000000001</v>
      </c>
      <c r="U85" s="120">
        <v>592</v>
      </c>
      <c r="V85" s="120">
        <f>'1 Raw Data'!X85-'1 Raw Data'!$D85</f>
        <v>4392.0109999999995</v>
      </c>
      <c r="W85" s="120">
        <v>685</v>
      </c>
      <c r="X85" s="120">
        <f>'1 Raw Data'!V85-'1 Raw Data'!$B85</f>
        <v>3974.0150000000003</v>
      </c>
    </row>
    <row r="86" spans="1:24" x14ac:dyDescent="0.2">
      <c r="A86" s="78">
        <v>593</v>
      </c>
      <c r="B86" s="78">
        <f>'1 Raw Data'!D86-'1 Raw Data'!$D86</f>
        <v>0</v>
      </c>
      <c r="C86" s="78">
        <v>686</v>
      </c>
      <c r="D86" s="78">
        <f>'1 Raw Data'!B86-'1 Raw Data'!$B86</f>
        <v>0</v>
      </c>
      <c r="E86" s="82">
        <v>593</v>
      </c>
      <c r="F86" s="82">
        <f>'1 Raw Data'!H86-'1 Raw Data'!$D86</f>
        <v>983.70200000000011</v>
      </c>
      <c r="G86" s="82">
        <v>686</v>
      </c>
      <c r="H86" s="82">
        <f>'1 Raw Data'!F86-'1 Raw Data'!$B86</f>
        <v>130.03399999999999</v>
      </c>
      <c r="I86" s="81">
        <v>593</v>
      </c>
      <c r="J86" s="81">
        <f>'1 Raw Data'!L86-'1 Raw Data'!$D86</f>
        <v>2286.0720000000001</v>
      </c>
      <c r="K86" s="81">
        <v>686</v>
      </c>
      <c r="L86" s="81">
        <f>'1 Raw Data'!J86-'1 Raw Data'!$B86</f>
        <v>3600.5729999999999</v>
      </c>
      <c r="M86" s="80">
        <v>593</v>
      </c>
      <c r="N86" s="80">
        <f>'1 Raw Data'!P86-'1 Raw Data'!$D86</f>
        <v>3780.8019999999997</v>
      </c>
      <c r="O86" s="80">
        <v>686</v>
      </c>
      <c r="P86" s="80">
        <f>'1 Raw Data'!N86-'1 Raw Data'!$B86</f>
        <v>171.71399999999994</v>
      </c>
      <c r="Q86" s="79">
        <v>593</v>
      </c>
      <c r="R86" s="79">
        <f>'1 Raw Data'!T86-'1 Raw Data'!$D86</f>
        <v>5396.7719999999999</v>
      </c>
      <c r="S86" s="79">
        <v>686</v>
      </c>
      <c r="T86" s="79">
        <f>'1 Raw Data'!R86-'1 Raw Data'!$B86</f>
        <v>2257.5230000000001</v>
      </c>
      <c r="U86" s="120">
        <v>593</v>
      </c>
      <c r="V86" s="120">
        <f>'1 Raw Data'!X86-'1 Raw Data'!$D86</f>
        <v>4463.9319999999998</v>
      </c>
      <c r="W86" s="120">
        <v>686</v>
      </c>
      <c r="X86" s="120">
        <f>'1 Raw Data'!V86-'1 Raw Data'!$B86</f>
        <v>3818.3830000000003</v>
      </c>
    </row>
    <row r="87" spans="1:24" x14ac:dyDescent="0.2">
      <c r="A87" s="78">
        <v>594</v>
      </c>
      <c r="B87" s="78">
        <f>'1 Raw Data'!D87-'1 Raw Data'!$D87</f>
        <v>0</v>
      </c>
      <c r="C87" s="78">
        <v>687</v>
      </c>
      <c r="D87" s="78">
        <f>'1 Raw Data'!B87-'1 Raw Data'!$B87</f>
        <v>0</v>
      </c>
      <c r="E87" s="82">
        <v>594</v>
      </c>
      <c r="F87" s="82">
        <f>'1 Raw Data'!H87-'1 Raw Data'!$D87</f>
        <v>838.95300000000009</v>
      </c>
      <c r="G87" s="82">
        <v>687</v>
      </c>
      <c r="H87" s="82">
        <f>'1 Raw Data'!F87-'1 Raw Data'!$B87</f>
        <v>131.03300000000002</v>
      </c>
      <c r="I87" s="81">
        <v>594</v>
      </c>
      <c r="J87" s="81">
        <f>'1 Raw Data'!L87-'1 Raw Data'!$D87</f>
        <v>2334.3229999999999</v>
      </c>
      <c r="K87" s="81">
        <v>687</v>
      </c>
      <c r="L87" s="81">
        <f>'1 Raw Data'!J87-'1 Raw Data'!$B87</f>
        <v>3506.3599999999997</v>
      </c>
      <c r="M87" s="80">
        <v>594</v>
      </c>
      <c r="N87" s="80">
        <f>'1 Raw Data'!P87-'1 Raw Data'!$D87</f>
        <v>3572.2329999999997</v>
      </c>
      <c r="O87" s="80">
        <v>687</v>
      </c>
      <c r="P87" s="80">
        <f>'1 Raw Data'!N87-'1 Raw Data'!$B87</f>
        <v>183.38300000000004</v>
      </c>
      <c r="Q87" s="79">
        <v>594</v>
      </c>
      <c r="R87" s="79">
        <f>'1 Raw Data'!T87-'1 Raw Data'!$D87</f>
        <v>5340.6530000000002</v>
      </c>
      <c r="S87" s="79">
        <v>687</v>
      </c>
      <c r="T87" s="79">
        <f>'1 Raw Data'!R87-'1 Raw Data'!$B87</f>
        <v>2166.39</v>
      </c>
      <c r="U87" s="120">
        <v>594</v>
      </c>
      <c r="V87" s="120">
        <f>'1 Raw Data'!X87-'1 Raw Data'!$D87</f>
        <v>4400.0730000000003</v>
      </c>
      <c r="W87" s="120">
        <v>687</v>
      </c>
      <c r="X87" s="120">
        <f>'1 Raw Data'!V87-'1 Raw Data'!$B87</f>
        <v>3814.0299999999997</v>
      </c>
    </row>
    <row r="88" spans="1:24" x14ac:dyDescent="0.2">
      <c r="A88" s="78">
        <v>595</v>
      </c>
      <c r="B88" s="78">
        <f>'1 Raw Data'!D88-'1 Raw Data'!$D88</f>
        <v>0</v>
      </c>
      <c r="C88" s="78">
        <v>688</v>
      </c>
      <c r="D88" s="78">
        <f>'1 Raw Data'!B88-'1 Raw Data'!$B88</f>
        <v>0</v>
      </c>
      <c r="E88" s="82">
        <v>595</v>
      </c>
      <c r="F88" s="82">
        <f>'1 Raw Data'!H88-'1 Raw Data'!$D88</f>
        <v>816.99</v>
      </c>
      <c r="G88" s="82">
        <v>688</v>
      </c>
      <c r="H88" s="82">
        <f>'1 Raw Data'!F88-'1 Raw Data'!$B88</f>
        <v>122.03000000000003</v>
      </c>
      <c r="I88" s="81">
        <v>595</v>
      </c>
      <c r="J88" s="81">
        <f>'1 Raw Data'!L88-'1 Raw Data'!$D88</f>
        <v>2295.7600000000002</v>
      </c>
      <c r="K88" s="81">
        <v>688</v>
      </c>
      <c r="L88" s="81">
        <f>'1 Raw Data'!J88-'1 Raw Data'!$B88</f>
        <v>3386.4319999999998</v>
      </c>
      <c r="M88" s="80">
        <v>595</v>
      </c>
      <c r="N88" s="80">
        <f>'1 Raw Data'!P88-'1 Raw Data'!$D88</f>
        <v>3440.83</v>
      </c>
      <c r="O88" s="80">
        <v>688</v>
      </c>
      <c r="P88" s="80">
        <f>'1 Raw Data'!N88-'1 Raw Data'!$B88</f>
        <v>167.04300000000006</v>
      </c>
      <c r="Q88" s="79">
        <v>595</v>
      </c>
      <c r="R88" s="79">
        <f>'1 Raw Data'!T88-'1 Raw Data'!$D88</f>
        <v>5239.6900000000005</v>
      </c>
      <c r="S88" s="79">
        <v>688</v>
      </c>
      <c r="T88" s="79">
        <f>'1 Raw Data'!R88-'1 Raw Data'!$B88</f>
        <v>2118.6419999999998</v>
      </c>
      <c r="U88" s="120">
        <v>595</v>
      </c>
      <c r="V88" s="120">
        <f>'1 Raw Data'!X88-'1 Raw Data'!$D88</f>
        <v>4305.78</v>
      </c>
      <c r="W88" s="120">
        <v>688</v>
      </c>
      <c r="X88" s="120">
        <f>'1 Raw Data'!V88-'1 Raw Data'!$B88</f>
        <v>3777.2620000000002</v>
      </c>
    </row>
    <row r="89" spans="1:24" x14ac:dyDescent="0.2">
      <c r="A89" s="78">
        <v>596</v>
      </c>
      <c r="B89" s="78">
        <f>'1 Raw Data'!D89-'1 Raw Data'!$D89</f>
        <v>0</v>
      </c>
      <c r="C89" s="78">
        <v>689</v>
      </c>
      <c r="D89" s="78">
        <f>'1 Raw Data'!B89-'1 Raw Data'!$B89</f>
        <v>0</v>
      </c>
      <c r="E89" s="82">
        <v>596</v>
      </c>
      <c r="F89" s="82">
        <f>'1 Raw Data'!H89-'1 Raw Data'!$D89</f>
        <v>780.02000000000021</v>
      </c>
      <c r="G89" s="82">
        <v>689</v>
      </c>
      <c r="H89" s="82">
        <f>'1 Raw Data'!F89-'1 Raw Data'!$B89</f>
        <v>132.03299999999996</v>
      </c>
      <c r="I89" s="81">
        <v>596</v>
      </c>
      <c r="J89" s="81">
        <f>'1 Raw Data'!L89-'1 Raw Data'!$D89</f>
        <v>2351.38</v>
      </c>
      <c r="K89" s="81">
        <v>689</v>
      </c>
      <c r="L89" s="81">
        <f>'1 Raw Data'!J89-'1 Raw Data'!$B89</f>
        <v>3212.4119999999998</v>
      </c>
      <c r="M89" s="80">
        <v>596</v>
      </c>
      <c r="N89" s="80">
        <f>'1 Raw Data'!P89-'1 Raw Data'!$D89</f>
        <v>3384.9799999999996</v>
      </c>
      <c r="O89" s="80">
        <v>689</v>
      </c>
      <c r="P89" s="80">
        <f>'1 Raw Data'!N89-'1 Raw Data'!$B89</f>
        <v>178.37899999999996</v>
      </c>
      <c r="Q89" s="79">
        <v>596</v>
      </c>
      <c r="R89" s="79">
        <f>'1 Raw Data'!T89-'1 Raw Data'!$D89</f>
        <v>5350.16</v>
      </c>
      <c r="S89" s="79">
        <v>689</v>
      </c>
      <c r="T89" s="79">
        <f>'1 Raw Data'!R89-'1 Raw Data'!$B89</f>
        <v>2103.6120000000001</v>
      </c>
      <c r="U89" s="120">
        <v>596</v>
      </c>
      <c r="V89" s="120">
        <f>'1 Raw Data'!X89-'1 Raw Data'!$D89</f>
        <v>4377.68</v>
      </c>
      <c r="W89" s="120">
        <v>689</v>
      </c>
      <c r="X89" s="120">
        <f>'1 Raw Data'!V89-'1 Raw Data'!$B89</f>
        <v>3564.1120000000001</v>
      </c>
    </row>
    <row r="90" spans="1:24" x14ac:dyDescent="0.2">
      <c r="A90" s="78">
        <v>597</v>
      </c>
      <c r="B90" s="78">
        <f>'1 Raw Data'!D90-'1 Raw Data'!$D90</f>
        <v>0</v>
      </c>
      <c r="C90" s="78">
        <v>690</v>
      </c>
      <c r="D90" s="78">
        <f>'1 Raw Data'!B90-'1 Raw Data'!$B90</f>
        <v>0</v>
      </c>
      <c r="E90" s="82">
        <v>597</v>
      </c>
      <c r="F90" s="82">
        <f>'1 Raw Data'!H90-'1 Raw Data'!$D90</f>
        <v>742.74000000000024</v>
      </c>
      <c r="G90" s="82">
        <v>690</v>
      </c>
      <c r="H90" s="82">
        <f>'1 Raw Data'!F90-'1 Raw Data'!$B90</f>
        <v>157.03800000000001</v>
      </c>
      <c r="I90" s="81">
        <v>597</v>
      </c>
      <c r="J90" s="81">
        <f>'1 Raw Data'!L90-'1 Raw Data'!$D90</f>
        <v>2384.4100000000003</v>
      </c>
      <c r="K90" s="81">
        <v>690</v>
      </c>
      <c r="L90" s="81">
        <f>'1 Raw Data'!J90-'1 Raw Data'!$B90</f>
        <v>3251.779</v>
      </c>
      <c r="M90" s="80">
        <v>597</v>
      </c>
      <c r="N90" s="80">
        <f>'1 Raw Data'!P90-'1 Raw Data'!$D90</f>
        <v>3253.39</v>
      </c>
      <c r="O90" s="80">
        <v>690</v>
      </c>
      <c r="P90" s="80">
        <f>'1 Raw Data'!N90-'1 Raw Data'!$B90</f>
        <v>204.38499999999999</v>
      </c>
      <c r="Q90" s="79">
        <v>597</v>
      </c>
      <c r="R90" s="79">
        <f>'1 Raw Data'!T90-'1 Raw Data'!$D90</f>
        <v>5357.85</v>
      </c>
      <c r="S90" s="79">
        <v>690</v>
      </c>
      <c r="T90" s="79">
        <f>'1 Raw Data'!R90-'1 Raw Data'!$B90</f>
        <v>2041.509</v>
      </c>
      <c r="U90" s="120">
        <v>597</v>
      </c>
      <c r="V90" s="120">
        <f>'1 Raw Data'!X90-'1 Raw Data'!$D90</f>
        <v>4254.51</v>
      </c>
      <c r="W90" s="120">
        <v>690</v>
      </c>
      <c r="X90" s="120">
        <f>'1 Raw Data'!V90-'1 Raw Data'!$B90</f>
        <v>3472.2190000000001</v>
      </c>
    </row>
    <row r="91" spans="1:24" x14ac:dyDescent="0.2">
      <c r="A91" s="78">
        <v>598</v>
      </c>
      <c r="B91" s="78">
        <f>'1 Raw Data'!D91-'1 Raw Data'!$D91</f>
        <v>0</v>
      </c>
      <c r="C91" s="78">
        <v>691</v>
      </c>
      <c r="D91" s="78">
        <f>'1 Raw Data'!B91-'1 Raw Data'!$B91</f>
        <v>0</v>
      </c>
      <c r="E91" s="82">
        <v>598</v>
      </c>
      <c r="F91" s="82">
        <f>'1 Raw Data'!H91-'1 Raw Data'!$D91</f>
        <v>734.79</v>
      </c>
      <c r="G91" s="82">
        <v>691</v>
      </c>
      <c r="H91" s="82">
        <f>'1 Raw Data'!F91-'1 Raw Data'!$B91</f>
        <v>190.38099999999997</v>
      </c>
      <c r="I91" s="81">
        <v>598</v>
      </c>
      <c r="J91" s="81">
        <f>'1 Raw Data'!L91-'1 Raw Data'!$D91</f>
        <v>2465.1</v>
      </c>
      <c r="K91" s="81">
        <v>691</v>
      </c>
      <c r="L91" s="81">
        <f>'1 Raw Data'!J91-'1 Raw Data'!$B91</f>
        <v>3080.1170000000002</v>
      </c>
      <c r="M91" s="80">
        <v>598</v>
      </c>
      <c r="N91" s="80">
        <f>'1 Raw Data'!P91-'1 Raw Data'!$D91</f>
        <v>3059.4900000000002</v>
      </c>
      <c r="O91" s="80">
        <v>691</v>
      </c>
      <c r="P91" s="80">
        <f>'1 Raw Data'!N91-'1 Raw Data'!$B91</f>
        <v>220.05600000000004</v>
      </c>
      <c r="Q91" s="79">
        <v>598</v>
      </c>
      <c r="R91" s="79">
        <f>'1 Raw Data'!T91-'1 Raw Data'!$D91</f>
        <v>5281</v>
      </c>
      <c r="S91" s="79">
        <v>691</v>
      </c>
      <c r="T91" s="79">
        <f>'1 Raw Data'!R91-'1 Raw Data'!$B91</f>
        <v>1961.7370000000001</v>
      </c>
      <c r="U91" s="120">
        <v>598</v>
      </c>
      <c r="V91" s="120">
        <f>'1 Raw Data'!X91-'1 Raw Data'!$D91</f>
        <v>4357.84</v>
      </c>
      <c r="W91" s="120">
        <v>691</v>
      </c>
      <c r="X91" s="120">
        <f>'1 Raw Data'!V91-'1 Raw Data'!$B91</f>
        <v>3284.4969999999998</v>
      </c>
    </row>
    <row r="92" spans="1:24" x14ac:dyDescent="0.2">
      <c r="A92" s="78">
        <v>599</v>
      </c>
      <c r="B92" s="78">
        <f>'1 Raw Data'!D92-'1 Raw Data'!$D92</f>
        <v>0</v>
      </c>
      <c r="C92" s="78">
        <v>692</v>
      </c>
      <c r="D92" s="78">
        <f>'1 Raw Data'!B92-'1 Raw Data'!$B92</f>
        <v>0</v>
      </c>
      <c r="E92" s="82">
        <v>599</v>
      </c>
      <c r="F92" s="82">
        <f>'1 Raw Data'!H92-'1 Raw Data'!$D92</f>
        <v>777.23999999999978</v>
      </c>
      <c r="G92" s="82">
        <v>692</v>
      </c>
      <c r="H92" s="82">
        <f>'1 Raw Data'!F92-'1 Raw Data'!$B92</f>
        <v>146.70200000000006</v>
      </c>
      <c r="I92" s="81">
        <v>599</v>
      </c>
      <c r="J92" s="81">
        <f>'1 Raw Data'!L92-'1 Raw Data'!$D92</f>
        <v>2507.7399999999998</v>
      </c>
      <c r="K92" s="81">
        <v>692</v>
      </c>
      <c r="L92" s="81">
        <f>'1 Raw Data'!J92-'1 Raw Data'!$B92</f>
        <v>2996.6550000000002</v>
      </c>
      <c r="M92" s="80">
        <v>599</v>
      </c>
      <c r="N92" s="80">
        <f>'1 Raw Data'!P92-'1 Raw Data'!$D92</f>
        <v>3053.3999999999996</v>
      </c>
      <c r="O92" s="80">
        <v>692</v>
      </c>
      <c r="P92" s="80">
        <f>'1 Raw Data'!N92-'1 Raw Data'!$B92</f>
        <v>201.05199999999996</v>
      </c>
      <c r="Q92" s="79">
        <v>599</v>
      </c>
      <c r="R92" s="79">
        <f>'1 Raw Data'!T92-'1 Raw Data'!$D92</f>
        <v>5415.95</v>
      </c>
      <c r="S92" s="79">
        <v>692</v>
      </c>
      <c r="T92" s="79">
        <f>'1 Raw Data'!R92-'1 Raw Data'!$B92</f>
        <v>1889.3250000000003</v>
      </c>
      <c r="U92" s="120">
        <v>599</v>
      </c>
      <c r="V92" s="120">
        <f>'1 Raw Data'!X92-'1 Raw Data'!$D92</f>
        <v>4272.26</v>
      </c>
      <c r="W92" s="120">
        <v>692</v>
      </c>
      <c r="X92" s="120">
        <f>'1 Raw Data'!V92-'1 Raw Data'!$B92</f>
        <v>3264.145</v>
      </c>
    </row>
    <row r="93" spans="1:24" x14ac:dyDescent="0.2">
      <c r="A93" s="78">
        <v>600</v>
      </c>
      <c r="B93" s="78">
        <f>'1 Raw Data'!D93-'1 Raw Data'!$D93</f>
        <v>0</v>
      </c>
      <c r="C93" s="78">
        <v>693</v>
      </c>
      <c r="D93" s="78">
        <f>'1 Raw Data'!B93-'1 Raw Data'!$B93</f>
        <v>0</v>
      </c>
      <c r="E93" s="82">
        <v>600</v>
      </c>
      <c r="F93" s="82">
        <f>'1 Raw Data'!H93-'1 Raw Data'!$D93</f>
        <v>709.53999999999974</v>
      </c>
      <c r="G93" s="82">
        <v>693</v>
      </c>
      <c r="H93" s="82">
        <f>'1 Raw Data'!F93-'1 Raw Data'!$B93</f>
        <v>166.70699999999999</v>
      </c>
      <c r="I93" s="81">
        <v>600</v>
      </c>
      <c r="J93" s="81">
        <f>'1 Raw Data'!L93-'1 Raw Data'!$D93</f>
        <v>2547.0500000000002</v>
      </c>
      <c r="K93" s="81">
        <v>693</v>
      </c>
      <c r="L93" s="81">
        <f>'1 Raw Data'!J93-'1 Raw Data'!$B93</f>
        <v>2862.3879999999999</v>
      </c>
      <c r="M93" s="80">
        <v>600</v>
      </c>
      <c r="N93" s="80">
        <f>'1 Raw Data'!P93-'1 Raw Data'!$D93</f>
        <v>2932.67</v>
      </c>
      <c r="O93" s="80">
        <v>693</v>
      </c>
      <c r="P93" s="80">
        <f>'1 Raw Data'!N93-'1 Raw Data'!$B93</f>
        <v>195.048</v>
      </c>
      <c r="Q93" s="79">
        <v>600</v>
      </c>
      <c r="R93" s="79">
        <f>'1 Raw Data'!T93-'1 Raw Data'!$D93</f>
        <v>5387.3</v>
      </c>
      <c r="S93" s="79">
        <v>693</v>
      </c>
      <c r="T93" s="79">
        <f>'1 Raw Data'!R93-'1 Raw Data'!$B93</f>
        <v>1826.2380000000001</v>
      </c>
      <c r="U93" s="120">
        <v>600</v>
      </c>
      <c r="V93" s="120">
        <f>'1 Raw Data'!X93-'1 Raw Data'!$D93</f>
        <v>4280.6500000000005</v>
      </c>
      <c r="W93" s="120">
        <v>693</v>
      </c>
      <c r="X93" s="120">
        <f>'1 Raw Data'!V93-'1 Raw Data'!$B93</f>
        <v>3122.1880000000001</v>
      </c>
    </row>
    <row r="94" spans="1:24" x14ac:dyDescent="0.2">
      <c r="A94" s="78">
        <v>601</v>
      </c>
      <c r="B94" s="78">
        <f>'1 Raw Data'!D94-'1 Raw Data'!$D94</f>
        <v>0</v>
      </c>
      <c r="C94" s="78">
        <v>694</v>
      </c>
      <c r="D94" s="78">
        <f>'1 Raw Data'!B94-'1 Raw Data'!$B94</f>
        <v>0</v>
      </c>
      <c r="E94" s="82">
        <v>601</v>
      </c>
      <c r="F94" s="82">
        <f>'1 Raw Data'!H94-'1 Raw Data'!$D94</f>
        <v>801.75</v>
      </c>
      <c r="G94" s="82">
        <v>694</v>
      </c>
      <c r="H94" s="82">
        <f>'1 Raw Data'!F94-'1 Raw Data'!$B94</f>
        <v>142.37000000000006</v>
      </c>
      <c r="I94" s="81">
        <v>601</v>
      </c>
      <c r="J94" s="81">
        <f>'1 Raw Data'!L94-'1 Raw Data'!$D94</f>
        <v>2563.3200000000002</v>
      </c>
      <c r="K94" s="81">
        <v>694</v>
      </c>
      <c r="L94" s="81">
        <f>'1 Raw Data'!J94-'1 Raw Data'!$B94</f>
        <v>2700.8519999999999</v>
      </c>
      <c r="M94" s="80">
        <v>601</v>
      </c>
      <c r="N94" s="80">
        <f>'1 Raw Data'!P94-'1 Raw Data'!$D94</f>
        <v>2792.5800000000004</v>
      </c>
      <c r="O94" s="80">
        <v>694</v>
      </c>
      <c r="P94" s="80">
        <f>'1 Raw Data'!N94-'1 Raw Data'!$B94</f>
        <v>155.70700000000005</v>
      </c>
      <c r="Q94" s="79">
        <v>601</v>
      </c>
      <c r="R94" s="79">
        <f>'1 Raw Data'!T94-'1 Raw Data'!$D94</f>
        <v>5288.07</v>
      </c>
      <c r="S94" s="79">
        <v>694</v>
      </c>
      <c r="T94" s="79">
        <f>'1 Raw Data'!R94-'1 Raw Data'!$B94</f>
        <v>1759.202</v>
      </c>
      <c r="U94" s="120">
        <v>601</v>
      </c>
      <c r="V94" s="120">
        <f>'1 Raw Data'!X94-'1 Raw Data'!$D94</f>
        <v>4167.33</v>
      </c>
      <c r="W94" s="120">
        <v>694</v>
      </c>
      <c r="X94" s="120">
        <f>'1 Raw Data'!V94-'1 Raw Data'!$B94</f>
        <v>2980.6619999999998</v>
      </c>
    </row>
    <row r="95" spans="1:24" x14ac:dyDescent="0.2">
      <c r="A95" s="78">
        <v>602</v>
      </c>
      <c r="B95" s="78">
        <f>'1 Raw Data'!D95-'1 Raw Data'!$D95</f>
        <v>0</v>
      </c>
      <c r="C95" s="78">
        <v>695</v>
      </c>
      <c r="D95" s="78">
        <f>'1 Raw Data'!B95-'1 Raw Data'!$B95</f>
        <v>0</v>
      </c>
      <c r="E95" s="82">
        <v>602</v>
      </c>
      <c r="F95" s="82">
        <f>'1 Raw Data'!H95-'1 Raw Data'!$D95</f>
        <v>753.72000000000025</v>
      </c>
      <c r="G95" s="82">
        <v>695</v>
      </c>
      <c r="H95" s="82">
        <f>'1 Raw Data'!F95-'1 Raw Data'!$B95</f>
        <v>113.02800000000002</v>
      </c>
      <c r="I95" s="81">
        <v>602</v>
      </c>
      <c r="J95" s="81">
        <f>'1 Raw Data'!L95-'1 Raw Data'!$D95</f>
        <v>2725.54</v>
      </c>
      <c r="K95" s="81">
        <v>695</v>
      </c>
      <c r="L95" s="81">
        <f>'1 Raw Data'!J95-'1 Raw Data'!$B95</f>
        <v>2572.9920000000002</v>
      </c>
      <c r="M95" s="80">
        <v>602</v>
      </c>
      <c r="N95" s="80">
        <f>'1 Raw Data'!P95-'1 Raw Data'!$D95</f>
        <v>2853.54</v>
      </c>
      <c r="O95" s="80">
        <v>695</v>
      </c>
      <c r="P95" s="80">
        <f>'1 Raw Data'!N95-'1 Raw Data'!$B95</f>
        <v>131.36699999999996</v>
      </c>
      <c r="Q95" s="79">
        <v>602</v>
      </c>
      <c r="R95" s="79">
        <f>'1 Raw Data'!T95-'1 Raw Data'!$D95</f>
        <v>5340.87</v>
      </c>
      <c r="S95" s="79">
        <v>695</v>
      </c>
      <c r="T95" s="79">
        <f>'1 Raw Data'!R95-'1 Raw Data'!$B95</f>
        <v>1666.1119999999999</v>
      </c>
      <c r="U95" s="120">
        <v>602</v>
      </c>
      <c r="V95" s="120">
        <f>'1 Raw Data'!X95-'1 Raw Data'!$D95</f>
        <v>4294.97</v>
      </c>
      <c r="W95" s="120">
        <v>695</v>
      </c>
      <c r="X95" s="120">
        <f>'1 Raw Data'!V95-'1 Raw Data'!$B95</f>
        <v>2819.0720000000001</v>
      </c>
    </row>
    <row r="96" spans="1:24" x14ac:dyDescent="0.2">
      <c r="A96" s="78">
        <v>603</v>
      </c>
      <c r="B96" s="78">
        <f>'1 Raw Data'!D96-'1 Raw Data'!$D96</f>
        <v>0</v>
      </c>
      <c r="C96" s="78">
        <v>696</v>
      </c>
      <c r="D96" s="78">
        <f>'1 Raw Data'!B96-'1 Raw Data'!$B96</f>
        <v>0</v>
      </c>
      <c r="E96" s="82">
        <v>603</v>
      </c>
      <c r="F96" s="82">
        <f>'1 Raw Data'!H96-'1 Raw Data'!$D96</f>
        <v>777.80000000000018</v>
      </c>
      <c r="G96" s="82">
        <v>696</v>
      </c>
      <c r="H96" s="82">
        <f>'1 Raw Data'!F96-'1 Raw Data'!$B96</f>
        <v>94.023000000000025</v>
      </c>
      <c r="I96" s="81">
        <v>603</v>
      </c>
      <c r="J96" s="81">
        <f>'1 Raw Data'!L96-'1 Raw Data'!$D96</f>
        <v>2751.45</v>
      </c>
      <c r="K96" s="81">
        <v>696</v>
      </c>
      <c r="L96" s="81">
        <f>'1 Raw Data'!J96-'1 Raw Data'!$B96</f>
        <v>2548.598</v>
      </c>
      <c r="M96" s="80">
        <v>603</v>
      </c>
      <c r="N96" s="80">
        <f>'1 Raw Data'!P96-'1 Raw Data'!$D96</f>
        <v>2679.92</v>
      </c>
      <c r="O96" s="80">
        <v>696</v>
      </c>
      <c r="P96" s="80">
        <f>'1 Raw Data'!N96-'1 Raw Data'!$B96</f>
        <v>167.04300000000006</v>
      </c>
      <c r="Q96" s="79">
        <v>603</v>
      </c>
      <c r="R96" s="79">
        <f>'1 Raw Data'!T96-'1 Raw Data'!$D96</f>
        <v>5564.14</v>
      </c>
      <c r="S96" s="79">
        <v>696</v>
      </c>
      <c r="T96" s="79">
        <f>'1 Raw Data'!R96-'1 Raw Data'!$B96</f>
        <v>1663.4180000000001</v>
      </c>
      <c r="U96" s="120">
        <v>603</v>
      </c>
      <c r="V96" s="120">
        <f>'1 Raw Data'!X96-'1 Raw Data'!$D96</f>
        <v>4168.8100000000004</v>
      </c>
      <c r="W96" s="120">
        <v>696</v>
      </c>
      <c r="X96" s="120">
        <f>'1 Raw Data'!V96-'1 Raw Data'!$B96</f>
        <v>2710.1880000000001</v>
      </c>
    </row>
    <row r="97" spans="1:24" x14ac:dyDescent="0.2">
      <c r="A97" s="78">
        <v>604</v>
      </c>
      <c r="B97" s="78">
        <f>'1 Raw Data'!D97-'1 Raw Data'!$D97</f>
        <v>0</v>
      </c>
      <c r="C97" s="78">
        <v>697</v>
      </c>
      <c r="D97" s="78">
        <f>'1 Raw Data'!B97-'1 Raw Data'!$B97</f>
        <v>0</v>
      </c>
      <c r="E97" s="82">
        <v>604</v>
      </c>
      <c r="F97" s="82">
        <f>'1 Raw Data'!H97-'1 Raw Data'!$D97</f>
        <v>695.06</v>
      </c>
      <c r="G97" s="82">
        <v>697</v>
      </c>
      <c r="H97" s="82">
        <f>'1 Raw Data'!F97-'1 Raw Data'!$B97</f>
        <v>159.03800000000001</v>
      </c>
      <c r="I97" s="81">
        <v>604</v>
      </c>
      <c r="J97" s="81">
        <f>'1 Raw Data'!L97-'1 Raw Data'!$D97</f>
        <v>2656.76</v>
      </c>
      <c r="K97" s="81">
        <v>697</v>
      </c>
      <c r="L97" s="81">
        <f>'1 Raw Data'!J97-'1 Raw Data'!$B97</f>
        <v>2459.0809999999997</v>
      </c>
      <c r="M97" s="80">
        <v>604</v>
      </c>
      <c r="N97" s="80">
        <f>'1 Raw Data'!P97-'1 Raw Data'!$D97</f>
        <v>2529.42</v>
      </c>
      <c r="O97" s="80">
        <v>697</v>
      </c>
      <c r="P97" s="80">
        <f>'1 Raw Data'!N97-'1 Raw Data'!$B97</f>
        <v>211.721</v>
      </c>
      <c r="Q97" s="79">
        <v>604</v>
      </c>
      <c r="R97" s="79">
        <f>'1 Raw Data'!T97-'1 Raw Data'!$D97</f>
        <v>5338.68</v>
      </c>
      <c r="S97" s="79">
        <v>697</v>
      </c>
      <c r="T97" s="79">
        <f>'1 Raw Data'!R97-'1 Raw Data'!$B97</f>
        <v>1574.6309999999999</v>
      </c>
      <c r="U97" s="120">
        <v>604</v>
      </c>
      <c r="V97" s="120">
        <f>'1 Raw Data'!X97-'1 Raw Data'!$D97</f>
        <v>4131.3900000000003</v>
      </c>
      <c r="W97" s="120">
        <v>697</v>
      </c>
      <c r="X97" s="120">
        <f>'1 Raw Data'!V97-'1 Raw Data'!$B97</f>
        <v>2669.741</v>
      </c>
    </row>
    <row r="98" spans="1:24" x14ac:dyDescent="0.2">
      <c r="A98" s="78">
        <v>605</v>
      </c>
      <c r="B98" s="78">
        <f>'1 Raw Data'!D98-'1 Raw Data'!$D98</f>
        <v>0</v>
      </c>
      <c r="C98" s="78">
        <v>698</v>
      </c>
      <c r="D98" s="78">
        <f>'1 Raw Data'!B98-'1 Raw Data'!$B98</f>
        <v>0</v>
      </c>
      <c r="E98" s="82">
        <v>605</v>
      </c>
      <c r="F98" s="82">
        <f>'1 Raw Data'!H98-'1 Raw Data'!$D98</f>
        <v>752.15000000000009</v>
      </c>
      <c r="G98" s="82">
        <v>698</v>
      </c>
      <c r="H98" s="82">
        <f>'1 Raw Data'!F98-'1 Raw Data'!$B98</f>
        <v>101.69200000000001</v>
      </c>
      <c r="I98" s="81">
        <v>605</v>
      </c>
      <c r="J98" s="81">
        <f>'1 Raw Data'!L98-'1 Raw Data'!$D98</f>
        <v>2770.73</v>
      </c>
      <c r="K98" s="81">
        <v>698</v>
      </c>
      <c r="L98" s="81">
        <f>'1 Raw Data'!J98-'1 Raw Data'!$B98</f>
        <v>2228.7980000000002</v>
      </c>
      <c r="M98" s="80">
        <v>605</v>
      </c>
      <c r="N98" s="80">
        <f>'1 Raw Data'!P98-'1 Raw Data'!$D98</f>
        <v>2597.9199999999996</v>
      </c>
      <c r="O98" s="80">
        <v>698</v>
      </c>
      <c r="P98" s="80">
        <f>'1 Raw Data'!N98-'1 Raw Data'!$B98</f>
        <v>151.70600000000002</v>
      </c>
      <c r="Q98" s="79">
        <v>605</v>
      </c>
      <c r="R98" s="79">
        <f>'1 Raw Data'!T98-'1 Raw Data'!$D98</f>
        <v>5462.83</v>
      </c>
      <c r="S98" s="79">
        <v>698</v>
      </c>
      <c r="T98" s="79">
        <f>'1 Raw Data'!R98-'1 Raw Data'!$B98</f>
        <v>1506.268</v>
      </c>
      <c r="U98" s="120">
        <v>605</v>
      </c>
      <c r="V98" s="120">
        <f>'1 Raw Data'!X98-'1 Raw Data'!$D98</f>
        <v>4256.7999999999993</v>
      </c>
      <c r="W98" s="120">
        <v>698</v>
      </c>
      <c r="X98" s="120">
        <f>'1 Raw Data'!V98-'1 Raw Data'!$B98</f>
        <v>2524.9079999999999</v>
      </c>
    </row>
    <row r="99" spans="1:24" x14ac:dyDescent="0.2">
      <c r="A99" s="78">
        <v>606</v>
      </c>
      <c r="B99" s="78">
        <f>'1 Raw Data'!D99-'1 Raw Data'!$D99</f>
        <v>0</v>
      </c>
      <c r="C99" s="78">
        <v>699</v>
      </c>
      <c r="D99" s="78">
        <f>'1 Raw Data'!B99-'1 Raw Data'!$B99</f>
        <v>0</v>
      </c>
      <c r="E99" s="82">
        <v>606</v>
      </c>
      <c r="F99" s="82">
        <f>'1 Raw Data'!H99-'1 Raw Data'!$D99</f>
        <v>746.52</v>
      </c>
      <c r="G99" s="82">
        <v>699</v>
      </c>
      <c r="H99" s="82">
        <f>'1 Raw Data'!F99-'1 Raw Data'!$B99</f>
        <v>97.356999999999971</v>
      </c>
      <c r="I99" s="81">
        <v>606</v>
      </c>
      <c r="J99" s="81">
        <f>'1 Raw Data'!L99-'1 Raw Data'!$D99</f>
        <v>2623.4700000000003</v>
      </c>
      <c r="K99" s="81">
        <v>699</v>
      </c>
      <c r="L99" s="81">
        <f>'1 Raw Data'!J99-'1 Raw Data'!$B99</f>
        <v>2296.5460000000003</v>
      </c>
      <c r="M99" s="80">
        <v>606</v>
      </c>
      <c r="N99" s="80">
        <f>'1 Raw Data'!P99-'1 Raw Data'!$D99</f>
        <v>2496.4499999999998</v>
      </c>
      <c r="O99" s="80">
        <v>699</v>
      </c>
      <c r="P99" s="80">
        <f>'1 Raw Data'!N99-'1 Raw Data'!$B99</f>
        <v>132.03199999999993</v>
      </c>
      <c r="Q99" s="79">
        <v>606</v>
      </c>
      <c r="R99" s="79">
        <f>'1 Raw Data'!T99-'1 Raw Data'!$D99</f>
        <v>5313.51</v>
      </c>
      <c r="S99" s="79">
        <v>699</v>
      </c>
      <c r="T99" s="79">
        <f>'1 Raw Data'!R99-'1 Raw Data'!$B99</f>
        <v>1413.826</v>
      </c>
      <c r="U99" s="120">
        <v>606</v>
      </c>
      <c r="V99" s="120">
        <f>'1 Raw Data'!X99-'1 Raw Data'!$D99</f>
        <v>4209.2</v>
      </c>
      <c r="W99" s="120">
        <v>699</v>
      </c>
      <c r="X99" s="120">
        <f>'1 Raw Data'!V99-'1 Raw Data'!$B99</f>
        <v>2408.366</v>
      </c>
    </row>
    <row r="100" spans="1:24" x14ac:dyDescent="0.2">
      <c r="A100" s="78">
        <v>607</v>
      </c>
      <c r="B100" s="78">
        <f>'1 Raw Data'!D100-'1 Raw Data'!$D100</f>
        <v>0</v>
      </c>
      <c r="C100" s="78">
        <v>700</v>
      </c>
      <c r="D100" s="78">
        <f>'1 Raw Data'!B100-'1 Raw Data'!$B100</f>
        <v>0</v>
      </c>
      <c r="E100" s="82">
        <v>607</v>
      </c>
      <c r="F100" s="82">
        <f>'1 Raw Data'!H100-'1 Raw Data'!$D100</f>
        <v>664.04</v>
      </c>
      <c r="G100" s="82">
        <v>700</v>
      </c>
      <c r="H100" s="82">
        <f>'1 Raw Data'!F100-'1 Raw Data'!$B100</f>
        <v>88.687000000000012</v>
      </c>
      <c r="I100" s="81">
        <v>607</v>
      </c>
      <c r="J100" s="81">
        <f>'1 Raw Data'!L100-'1 Raw Data'!$D100</f>
        <v>2719.0499999999997</v>
      </c>
      <c r="K100" s="81">
        <v>700</v>
      </c>
      <c r="L100" s="81">
        <f>'1 Raw Data'!J100-'1 Raw Data'!$B100</f>
        <v>2167.0349999999999</v>
      </c>
      <c r="M100" s="80">
        <v>607</v>
      </c>
      <c r="N100" s="80">
        <f>'1 Raw Data'!P100-'1 Raw Data'!$D100</f>
        <v>2388.15</v>
      </c>
      <c r="O100" s="80">
        <v>700</v>
      </c>
      <c r="P100" s="80">
        <f>'1 Raw Data'!N100-'1 Raw Data'!$B100</f>
        <v>159.70699999999999</v>
      </c>
      <c r="Q100" s="79">
        <v>607</v>
      </c>
      <c r="R100" s="79">
        <f>'1 Raw Data'!T100-'1 Raw Data'!$D100</f>
        <v>5254.8899999999994</v>
      </c>
      <c r="S100" s="79">
        <v>700</v>
      </c>
      <c r="T100" s="79">
        <f>'1 Raw Data'!R100-'1 Raw Data'!$B100</f>
        <v>1355.7750000000001</v>
      </c>
      <c r="U100" s="120">
        <v>607</v>
      </c>
      <c r="V100" s="120">
        <f>'1 Raw Data'!X100-'1 Raw Data'!$D100</f>
        <v>4163.67</v>
      </c>
      <c r="W100" s="120">
        <v>700</v>
      </c>
      <c r="X100" s="120">
        <f>'1 Raw Data'!V100-'1 Raw Data'!$B100</f>
        <v>2336.605</v>
      </c>
    </row>
    <row r="101" spans="1:24" x14ac:dyDescent="0.2">
      <c r="A101" s="78">
        <v>608</v>
      </c>
      <c r="B101" s="78">
        <f>'1 Raw Data'!D101-'1 Raw Data'!$D101</f>
        <v>0</v>
      </c>
      <c r="E101" s="82">
        <v>608</v>
      </c>
      <c r="F101" s="82">
        <f>'1 Raw Data'!H101-'1 Raw Data'!$D101</f>
        <v>586.92999999999984</v>
      </c>
      <c r="I101" s="81">
        <v>608</v>
      </c>
      <c r="J101" s="81">
        <f>'1 Raw Data'!L101-'1 Raw Data'!$D101</f>
        <v>2570.75</v>
      </c>
      <c r="M101" s="80">
        <v>608</v>
      </c>
      <c r="N101" s="80">
        <f>'1 Raw Data'!P101-'1 Raw Data'!$D101</f>
        <v>2237.5100000000002</v>
      </c>
      <c r="Q101" s="79">
        <v>608</v>
      </c>
      <c r="R101" s="79">
        <f>'1 Raw Data'!T101-'1 Raw Data'!$D101</f>
        <v>5096.45</v>
      </c>
      <c r="U101" s="120">
        <v>608</v>
      </c>
      <c r="V101" s="120">
        <f>'1 Raw Data'!X101-'1 Raw Data'!$D101</f>
        <v>3965.8</v>
      </c>
    </row>
    <row r="102" spans="1:24" x14ac:dyDescent="0.2">
      <c r="A102" s="78">
        <v>609</v>
      </c>
      <c r="B102" s="78">
        <f>'1 Raw Data'!D102-'1 Raw Data'!$D102</f>
        <v>0</v>
      </c>
      <c r="E102" s="82">
        <v>609</v>
      </c>
      <c r="F102" s="82">
        <f>'1 Raw Data'!H102-'1 Raw Data'!$D102</f>
        <v>629.96</v>
      </c>
      <c r="I102" s="81">
        <v>609</v>
      </c>
      <c r="J102" s="81">
        <f>'1 Raw Data'!L102-'1 Raw Data'!$D102</f>
        <v>2725.9900000000002</v>
      </c>
      <c r="M102" s="80">
        <v>609</v>
      </c>
      <c r="N102" s="80">
        <f>'1 Raw Data'!P102-'1 Raw Data'!$D102</f>
        <v>2253.39</v>
      </c>
      <c r="Q102" s="79">
        <v>609</v>
      </c>
      <c r="R102" s="79">
        <f>'1 Raw Data'!T102-'1 Raw Data'!$D102</f>
        <v>5170.0499999999993</v>
      </c>
      <c r="U102" s="120">
        <v>609</v>
      </c>
      <c r="V102" s="120">
        <f>'1 Raw Data'!X102-'1 Raw Data'!$D102</f>
        <v>3936.4199999999996</v>
      </c>
    </row>
    <row r="103" spans="1:24" x14ac:dyDescent="0.2">
      <c r="A103" s="78">
        <v>610</v>
      </c>
      <c r="B103" s="78">
        <f>'1 Raw Data'!D103-'1 Raw Data'!$D103</f>
        <v>0</v>
      </c>
      <c r="E103" s="82">
        <v>610</v>
      </c>
      <c r="F103" s="82">
        <f>'1 Raw Data'!H103-'1 Raw Data'!$D103</f>
        <v>650.97000000000025</v>
      </c>
      <c r="I103" s="81">
        <v>610</v>
      </c>
      <c r="J103" s="81">
        <f>'1 Raw Data'!L103-'1 Raw Data'!$D103</f>
        <v>2656.0200000000004</v>
      </c>
      <c r="M103" s="80">
        <v>610</v>
      </c>
      <c r="N103" s="80">
        <f>'1 Raw Data'!P103-'1 Raw Data'!$D103</f>
        <v>2159.4000000000005</v>
      </c>
      <c r="Q103" s="79">
        <v>610</v>
      </c>
      <c r="R103" s="79">
        <f>'1 Raw Data'!T103-'1 Raw Data'!$D103</f>
        <v>5115.28</v>
      </c>
      <c r="U103" s="120">
        <v>610</v>
      </c>
      <c r="V103" s="120">
        <f>'1 Raw Data'!X103-'1 Raw Data'!$D103</f>
        <v>3839.26</v>
      </c>
    </row>
    <row r="104" spans="1:24" x14ac:dyDescent="0.2">
      <c r="A104" s="78">
        <v>611</v>
      </c>
      <c r="B104" s="78">
        <f>'1 Raw Data'!D104-'1 Raw Data'!$D104</f>
        <v>0</v>
      </c>
      <c r="E104" s="82">
        <v>611</v>
      </c>
      <c r="F104" s="82">
        <f>'1 Raw Data'!H104-'1 Raw Data'!$D104</f>
        <v>598.1899999999996</v>
      </c>
      <c r="I104" s="81">
        <v>611</v>
      </c>
      <c r="J104" s="81">
        <f>'1 Raw Data'!L104-'1 Raw Data'!$D104</f>
        <v>2709.7</v>
      </c>
      <c r="M104" s="80">
        <v>611</v>
      </c>
      <c r="N104" s="80">
        <f>'1 Raw Data'!P104-'1 Raw Data'!$D104</f>
        <v>2073.09</v>
      </c>
      <c r="Q104" s="79">
        <v>611</v>
      </c>
      <c r="R104" s="79">
        <f>'1 Raw Data'!T104-'1 Raw Data'!$D104</f>
        <v>4933.66</v>
      </c>
      <c r="U104" s="120">
        <v>611</v>
      </c>
      <c r="V104" s="120">
        <f>'1 Raw Data'!X104-'1 Raw Data'!$D104</f>
        <v>3761.49</v>
      </c>
    </row>
    <row r="105" spans="1:24" x14ac:dyDescent="0.2">
      <c r="A105" s="78">
        <v>612</v>
      </c>
      <c r="B105" s="78">
        <f>'1 Raw Data'!D105-'1 Raw Data'!$D105</f>
        <v>0</v>
      </c>
      <c r="E105" s="82">
        <v>612</v>
      </c>
      <c r="F105" s="82">
        <f>'1 Raw Data'!H105-'1 Raw Data'!$D105</f>
        <v>694.92999999999984</v>
      </c>
      <c r="I105" s="81">
        <v>612</v>
      </c>
      <c r="J105" s="81">
        <f>'1 Raw Data'!L105-'1 Raw Data'!$D105</f>
        <v>2583.4100000000003</v>
      </c>
      <c r="M105" s="80">
        <v>612</v>
      </c>
      <c r="N105" s="80">
        <f>'1 Raw Data'!P105-'1 Raw Data'!$D105</f>
        <v>2024.7599999999998</v>
      </c>
      <c r="Q105" s="79">
        <v>612</v>
      </c>
      <c r="R105" s="79">
        <f>'1 Raw Data'!T105-'1 Raw Data'!$D105</f>
        <v>5071.99</v>
      </c>
      <c r="U105" s="120">
        <v>612</v>
      </c>
      <c r="V105" s="120">
        <f>'1 Raw Data'!X105-'1 Raw Data'!$D105</f>
        <v>3785.1600000000003</v>
      </c>
    </row>
    <row r="106" spans="1:24" x14ac:dyDescent="0.2">
      <c r="A106" s="78">
        <v>613</v>
      </c>
      <c r="B106" s="78">
        <f>'1 Raw Data'!D106-'1 Raw Data'!$D106</f>
        <v>0</v>
      </c>
      <c r="E106" s="82">
        <v>613</v>
      </c>
      <c r="F106" s="82">
        <f>'1 Raw Data'!H106-'1 Raw Data'!$D106</f>
        <v>602.40999999999985</v>
      </c>
      <c r="I106" s="81">
        <v>613</v>
      </c>
      <c r="J106" s="81">
        <f>'1 Raw Data'!L106-'1 Raw Data'!$D106</f>
        <v>2605.61</v>
      </c>
      <c r="M106" s="80">
        <v>613</v>
      </c>
      <c r="N106" s="80">
        <f>'1 Raw Data'!P106-'1 Raw Data'!$D106</f>
        <v>1928.0700000000002</v>
      </c>
      <c r="Q106" s="79">
        <v>613</v>
      </c>
      <c r="R106" s="79">
        <f>'1 Raw Data'!T106-'1 Raw Data'!$D106</f>
        <v>4932.75</v>
      </c>
      <c r="U106" s="120">
        <v>613</v>
      </c>
      <c r="V106" s="120">
        <f>'1 Raw Data'!X106-'1 Raw Data'!$D106</f>
        <v>3664.8399999999997</v>
      </c>
    </row>
    <row r="107" spans="1:24" x14ac:dyDescent="0.2">
      <c r="A107" s="78">
        <v>614</v>
      </c>
      <c r="B107" s="78">
        <f>'1 Raw Data'!D107-'1 Raw Data'!$D107</f>
        <v>0</v>
      </c>
      <c r="E107" s="82">
        <v>614</v>
      </c>
      <c r="F107" s="82">
        <f>'1 Raw Data'!H107-'1 Raw Data'!$D107</f>
        <v>587.65999999999985</v>
      </c>
      <c r="I107" s="81">
        <v>614</v>
      </c>
      <c r="J107" s="81">
        <f>'1 Raw Data'!L107-'1 Raw Data'!$D107</f>
        <v>2540.4800000000005</v>
      </c>
      <c r="M107" s="80">
        <v>614</v>
      </c>
      <c r="N107" s="80">
        <f>'1 Raw Data'!P107-'1 Raw Data'!$D107</f>
        <v>1879.7400000000002</v>
      </c>
      <c r="Q107" s="79">
        <v>614</v>
      </c>
      <c r="R107" s="79">
        <f>'1 Raw Data'!T107-'1 Raw Data'!$D107</f>
        <v>4867.93</v>
      </c>
      <c r="U107" s="120">
        <v>614</v>
      </c>
      <c r="V107" s="120">
        <f>'1 Raw Data'!X107-'1 Raw Data'!$D107</f>
        <v>3682.79</v>
      </c>
    </row>
    <row r="108" spans="1:24" x14ac:dyDescent="0.2">
      <c r="A108" s="78">
        <v>615</v>
      </c>
      <c r="B108" s="78">
        <f>'1 Raw Data'!D108-'1 Raw Data'!$D108</f>
        <v>0</v>
      </c>
      <c r="E108" s="82">
        <v>615</v>
      </c>
      <c r="F108" s="82">
        <f>'1 Raw Data'!H108-'1 Raw Data'!$D108</f>
        <v>729.74999999999977</v>
      </c>
      <c r="I108" s="81">
        <v>615</v>
      </c>
      <c r="J108" s="81">
        <f>'1 Raw Data'!L108-'1 Raw Data'!$D108</f>
        <v>2578.8899999999994</v>
      </c>
      <c r="M108" s="80">
        <v>615</v>
      </c>
      <c r="N108" s="80">
        <f>'1 Raw Data'!P108-'1 Raw Data'!$D108</f>
        <v>1916.55</v>
      </c>
      <c r="Q108" s="79">
        <v>615</v>
      </c>
      <c r="R108" s="79">
        <f>'1 Raw Data'!T108-'1 Raw Data'!$D108</f>
        <v>4812.75</v>
      </c>
      <c r="U108" s="120">
        <v>615</v>
      </c>
      <c r="V108" s="120">
        <f>'1 Raw Data'!X108-'1 Raw Data'!$D108</f>
        <v>3644.8499999999995</v>
      </c>
    </row>
    <row r="109" spans="1:24" x14ac:dyDescent="0.2">
      <c r="A109" s="78">
        <v>616</v>
      </c>
      <c r="B109" s="78">
        <f>'1 Raw Data'!D109-'1 Raw Data'!$D109</f>
        <v>0</v>
      </c>
      <c r="E109" s="82">
        <v>616</v>
      </c>
      <c r="F109" s="82">
        <f>'1 Raw Data'!H109-'1 Raw Data'!$D109</f>
        <v>645.59000000000015</v>
      </c>
      <c r="I109" s="81">
        <v>616</v>
      </c>
      <c r="J109" s="81">
        <f>'1 Raw Data'!L109-'1 Raw Data'!$D109</f>
        <v>2512.87</v>
      </c>
      <c r="M109" s="80">
        <v>616</v>
      </c>
      <c r="N109" s="80">
        <f>'1 Raw Data'!P109-'1 Raw Data'!$D109</f>
        <v>1795.19</v>
      </c>
      <c r="Q109" s="79">
        <v>616</v>
      </c>
      <c r="R109" s="79">
        <f>'1 Raw Data'!T109-'1 Raw Data'!$D109</f>
        <v>4646.83</v>
      </c>
      <c r="U109" s="120">
        <v>616</v>
      </c>
      <c r="V109" s="120">
        <f>'1 Raw Data'!X109-'1 Raw Data'!$D109</f>
        <v>3527.2400000000002</v>
      </c>
    </row>
    <row r="110" spans="1:24" x14ac:dyDescent="0.2">
      <c r="A110" s="78">
        <v>617</v>
      </c>
      <c r="B110" s="78">
        <f>'1 Raw Data'!D110-'1 Raw Data'!$D110</f>
        <v>0</v>
      </c>
      <c r="E110" s="82">
        <v>617</v>
      </c>
      <c r="F110" s="82">
        <f>'1 Raw Data'!H110-'1 Raw Data'!$D110</f>
        <v>540.09999999999991</v>
      </c>
      <c r="I110" s="81">
        <v>617</v>
      </c>
      <c r="J110" s="81">
        <f>'1 Raw Data'!L110-'1 Raw Data'!$D110</f>
        <v>2334.9699999999998</v>
      </c>
      <c r="M110" s="80">
        <v>617</v>
      </c>
      <c r="N110" s="80">
        <f>'1 Raw Data'!P110-'1 Raw Data'!$D110</f>
        <v>1765.98</v>
      </c>
      <c r="Q110" s="79">
        <v>617</v>
      </c>
      <c r="R110" s="79">
        <f>'1 Raw Data'!T110-'1 Raw Data'!$D110</f>
        <v>4457.16</v>
      </c>
      <c r="U110" s="120">
        <v>617</v>
      </c>
      <c r="V110" s="120">
        <f>'1 Raw Data'!X110-'1 Raw Data'!$D110</f>
        <v>3383.23</v>
      </c>
    </row>
    <row r="111" spans="1:24" x14ac:dyDescent="0.2">
      <c r="A111" s="78">
        <v>618</v>
      </c>
      <c r="B111" s="78">
        <f>'1 Raw Data'!D111-'1 Raw Data'!$D111</f>
        <v>0</v>
      </c>
      <c r="E111" s="82">
        <v>618</v>
      </c>
      <c r="F111" s="82">
        <f>'1 Raw Data'!H111-'1 Raw Data'!$D111</f>
        <v>589.75</v>
      </c>
      <c r="I111" s="81">
        <v>618</v>
      </c>
      <c r="J111" s="81">
        <f>'1 Raw Data'!L111-'1 Raw Data'!$D111</f>
        <v>2423.5700000000002</v>
      </c>
      <c r="M111" s="80">
        <v>618</v>
      </c>
      <c r="N111" s="80">
        <f>'1 Raw Data'!P111-'1 Raw Data'!$D111</f>
        <v>1722.0700000000002</v>
      </c>
      <c r="Q111" s="79">
        <v>618</v>
      </c>
      <c r="R111" s="79">
        <f>'1 Raw Data'!T111-'1 Raw Data'!$D111</f>
        <v>4427.9799999999996</v>
      </c>
      <c r="U111" s="120">
        <v>618</v>
      </c>
      <c r="V111" s="120">
        <f>'1 Raw Data'!X111-'1 Raw Data'!$D111</f>
        <v>3396.2699999999995</v>
      </c>
    </row>
    <row r="112" spans="1:24" x14ac:dyDescent="0.2">
      <c r="A112" s="78">
        <v>619</v>
      </c>
      <c r="B112" s="78">
        <f>'1 Raw Data'!D112-'1 Raw Data'!$D112</f>
        <v>0</v>
      </c>
      <c r="E112" s="82">
        <v>619</v>
      </c>
      <c r="F112" s="82">
        <f>'1 Raw Data'!H112-'1 Raw Data'!$D112</f>
        <v>512.99300000000005</v>
      </c>
      <c r="I112" s="81">
        <v>619</v>
      </c>
      <c r="J112" s="81">
        <f>'1 Raw Data'!L112-'1 Raw Data'!$D112</f>
        <v>2287.1929999999998</v>
      </c>
      <c r="M112" s="80">
        <v>619</v>
      </c>
      <c r="N112" s="80">
        <f>'1 Raw Data'!P112-'1 Raw Data'!$D112</f>
        <v>1551.7529999999997</v>
      </c>
      <c r="Q112" s="79">
        <v>619</v>
      </c>
      <c r="R112" s="79">
        <f>'1 Raw Data'!T112-'1 Raw Data'!$D112</f>
        <v>4188.4030000000002</v>
      </c>
      <c r="U112" s="120">
        <v>619</v>
      </c>
      <c r="V112" s="120">
        <f>'1 Raw Data'!X112-'1 Raw Data'!$D112</f>
        <v>3236.723</v>
      </c>
    </row>
    <row r="113" spans="1:22" x14ac:dyDescent="0.2">
      <c r="A113" s="78">
        <v>620</v>
      </c>
      <c r="B113" s="78">
        <f>'1 Raw Data'!D113-'1 Raw Data'!$D113</f>
        <v>0</v>
      </c>
      <c r="E113" s="82">
        <v>620</v>
      </c>
      <c r="F113" s="82">
        <f>'1 Raw Data'!H113-'1 Raw Data'!$D113</f>
        <v>524.63700000000006</v>
      </c>
      <c r="I113" s="81">
        <v>620</v>
      </c>
      <c r="J113" s="81">
        <f>'1 Raw Data'!L113-'1 Raw Data'!$D113</f>
        <v>2236.9670000000001</v>
      </c>
      <c r="M113" s="80">
        <v>620</v>
      </c>
      <c r="N113" s="80">
        <f>'1 Raw Data'!P113-'1 Raw Data'!$D113</f>
        <v>1571.6669999999999</v>
      </c>
      <c r="Q113" s="79">
        <v>620</v>
      </c>
      <c r="R113" s="79">
        <f>'1 Raw Data'!T113-'1 Raw Data'!$D113</f>
        <v>4154.3670000000002</v>
      </c>
      <c r="U113" s="120">
        <v>620</v>
      </c>
      <c r="V113" s="120">
        <f>'1 Raw Data'!X113-'1 Raw Data'!$D113</f>
        <v>3153.0070000000001</v>
      </c>
    </row>
    <row r="114" spans="1:22" x14ac:dyDescent="0.2">
      <c r="A114" s="78">
        <v>621</v>
      </c>
      <c r="B114" s="78">
        <f>'1 Raw Data'!D114-'1 Raw Data'!$D114</f>
        <v>0</v>
      </c>
      <c r="E114" s="82">
        <v>621</v>
      </c>
      <c r="F114" s="82">
        <f>'1 Raw Data'!H114-'1 Raw Data'!$D114</f>
        <v>556.62699999999995</v>
      </c>
      <c r="I114" s="81">
        <v>621</v>
      </c>
      <c r="J114" s="81">
        <f>'1 Raw Data'!L114-'1 Raw Data'!$D114</f>
        <v>2200.4569999999999</v>
      </c>
      <c r="M114" s="80">
        <v>621</v>
      </c>
      <c r="N114" s="80">
        <f>'1 Raw Data'!P114-'1 Raw Data'!$D114</f>
        <v>1538.8870000000002</v>
      </c>
      <c r="Q114" s="79">
        <v>621</v>
      </c>
      <c r="R114" s="79">
        <f>'1 Raw Data'!T114-'1 Raw Data'!$D114</f>
        <v>3934.5969999999998</v>
      </c>
      <c r="U114" s="120">
        <v>621</v>
      </c>
      <c r="V114" s="120">
        <f>'1 Raw Data'!X114-'1 Raw Data'!$D114</f>
        <v>3104.4070000000002</v>
      </c>
    </row>
    <row r="115" spans="1:22" x14ac:dyDescent="0.2">
      <c r="A115" s="78">
        <v>622</v>
      </c>
      <c r="B115" s="78">
        <f>'1 Raw Data'!D115-'1 Raw Data'!$D115</f>
        <v>0</v>
      </c>
      <c r="E115" s="82">
        <v>622</v>
      </c>
      <c r="F115" s="82">
        <f>'1 Raw Data'!H115-'1 Raw Data'!$D115</f>
        <v>520.90800000000002</v>
      </c>
      <c r="I115" s="81">
        <v>622</v>
      </c>
      <c r="J115" s="81">
        <f>'1 Raw Data'!L115-'1 Raw Data'!$D115</f>
        <v>2205.018</v>
      </c>
      <c r="M115" s="80">
        <v>622</v>
      </c>
      <c r="N115" s="80">
        <f>'1 Raw Data'!P115-'1 Raw Data'!$D115</f>
        <v>1507.4380000000001</v>
      </c>
      <c r="Q115" s="79">
        <v>622</v>
      </c>
      <c r="R115" s="79">
        <f>'1 Raw Data'!T115-'1 Raw Data'!$D115</f>
        <v>3995.8879999999999</v>
      </c>
      <c r="U115" s="120">
        <v>622</v>
      </c>
      <c r="V115" s="120">
        <f>'1 Raw Data'!X115-'1 Raw Data'!$D115</f>
        <v>3008.0680000000002</v>
      </c>
    </row>
    <row r="116" spans="1:22" x14ac:dyDescent="0.2">
      <c r="A116" s="78">
        <v>623</v>
      </c>
      <c r="B116" s="78">
        <f>'1 Raw Data'!D116-'1 Raw Data'!$D116</f>
        <v>0</v>
      </c>
      <c r="E116" s="82">
        <v>623</v>
      </c>
      <c r="F116" s="82">
        <f>'1 Raw Data'!H116-'1 Raw Data'!$D116</f>
        <v>494.22900000000004</v>
      </c>
      <c r="I116" s="81">
        <v>623</v>
      </c>
      <c r="J116" s="81">
        <f>'1 Raw Data'!L116-'1 Raw Data'!$D116</f>
        <v>2074.8089999999997</v>
      </c>
      <c r="M116" s="80">
        <v>623</v>
      </c>
      <c r="N116" s="80">
        <f>'1 Raw Data'!P116-'1 Raw Data'!$D116</f>
        <v>1424.999</v>
      </c>
      <c r="Q116" s="79">
        <v>623</v>
      </c>
      <c r="R116" s="79">
        <f>'1 Raw Data'!T116-'1 Raw Data'!$D116</f>
        <v>3818.4190000000003</v>
      </c>
      <c r="U116" s="120">
        <v>623</v>
      </c>
      <c r="V116" s="120">
        <f>'1 Raw Data'!X116-'1 Raw Data'!$D116</f>
        <v>2849.7289999999998</v>
      </c>
    </row>
    <row r="117" spans="1:22" x14ac:dyDescent="0.2">
      <c r="A117" s="78">
        <v>624</v>
      </c>
      <c r="B117" s="78">
        <f>'1 Raw Data'!D117-'1 Raw Data'!$D117</f>
        <v>0</v>
      </c>
      <c r="E117" s="82">
        <v>624</v>
      </c>
      <c r="F117" s="82">
        <f>'1 Raw Data'!H117-'1 Raw Data'!$D117</f>
        <v>457.53199999999993</v>
      </c>
      <c r="I117" s="81">
        <v>624</v>
      </c>
      <c r="J117" s="81">
        <f>'1 Raw Data'!L117-'1 Raw Data'!$D117</f>
        <v>2046.0719999999999</v>
      </c>
      <c r="M117" s="80">
        <v>624</v>
      </c>
      <c r="N117" s="80">
        <f>'1 Raw Data'!P117-'1 Raw Data'!$D117</f>
        <v>1394.952</v>
      </c>
      <c r="Q117" s="79">
        <v>624</v>
      </c>
      <c r="R117" s="79">
        <f>'1 Raw Data'!T117-'1 Raw Data'!$D117</f>
        <v>3658.0120000000006</v>
      </c>
      <c r="U117" s="120">
        <v>624</v>
      </c>
      <c r="V117" s="120">
        <f>'1 Raw Data'!X117-'1 Raw Data'!$D117</f>
        <v>2798.942</v>
      </c>
    </row>
    <row r="118" spans="1:22" x14ac:dyDescent="0.2">
      <c r="A118" s="78">
        <v>625</v>
      </c>
      <c r="B118" s="78">
        <f>'1 Raw Data'!D118-'1 Raw Data'!$D118</f>
        <v>0</v>
      </c>
      <c r="E118" s="82">
        <v>625</v>
      </c>
      <c r="F118" s="82">
        <f>'1 Raw Data'!H118-'1 Raw Data'!$D118</f>
        <v>433.84800000000007</v>
      </c>
      <c r="I118" s="81">
        <v>625</v>
      </c>
      <c r="J118" s="81">
        <f>'1 Raw Data'!L118-'1 Raw Data'!$D118</f>
        <v>2001.6680000000001</v>
      </c>
      <c r="M118" s="80">
        <v>625</v>
      </c>
      <c r="N118" s="80">
        <f>'1 Raw Data'!P118-'1 Raw Data'!$D118</f>
        <v>1274.4780000000001</v>
      </c>
      <c r="Q118" s="79">
        <v>625</v>
      </c>
      <c r="R118" s="79">
        <f>'1 Raw Data'!T118-'1 Raw Data'!$D118</f>
        <v>3579.4680000000003</v>
      </c>
      <c r="U118" s="120">
        <v>625</v>
      </c>
      <c r="V118" s="120">
        <f>'1 Raw Data'!X118-'1 Raw Data'!$D118</f>
        <v>2701.078</v>
      </c>
    </row>
    <row r="119" spans="1:22" x14ac:dyDescent="0.2">
      <c r="A119" s="78">
        <v>626</v>
      </c>
      <c r="B119" s="78">
        <f>'1 Raw Data'!D119-'1 Raw Data'!$D119</f>
        <v>0</v>
      </c>
      <c r="E119" s="82">
        <v>626</v>
      </c>
      <c r="F119" s="82">
        <f>'1 Raw Data'!H119-'1 Raw Data'!$D119</f>
        <v>493.202</v>
      </c>
      <c r="I119" s="81">
        <v>626</v>
      </c>
      <c r="J119" s="81">
        <f>'1 Raw Data'!L119-'1 Raw Data'!$D119</f>
        <v>1946.2220000000002</v>
      </c>
      <c r="M119" s="80">
        <v>626</v>
      </c>
      <c r="N119" s="80">
        <f>'1 Raw Data'!P119-'1 Raw Data'!$D119</f>
        <v>1282.1320000000001</v>
      </c>
      <c r="Q119" s="79">
        <v>626</v>
      </c>
      <c r="R119" s="79">
        <f>'1 Raw Data'!T119-'1 Raw Data'!$D119</f>
        <v>3484.8719999999998</v>
      </c>
      <c r="U119" s="120">
        <v>626</v>
      </c>
      <c r="V119" s="120">
        <f>'1 Raw Data'!X119-'1 Raw Data'!$D119</f>
        <v>2612.2220000000002</v>
      </c>
    </row>
    <row r="120" spans="1:22" x14ac:dyDescent="0.2">
      <c r="A120" s="78">
        <v>627</v>
      </c>
      <c r="B120" s="78">
        <f>'1 Raw Data'!D120-'1 Raw Data'!$D120</f>
        <v>0</v>
      </c>
      <c r="E120" s="82">
        <v>627</v>
      </c>
      <c r="F120" s="82">
        <f>'1 Raw Data'!H120-'1 Raw Data'!$D120</f>
        <v>446.51699999999994</v>
      </c>
      <c r="I120" s="81">
        <v>627</v>
      </c>
      <c r="J120" s="81">
        <f>'1 Raw Data'!L120-'1 Raw Data'!$D120</f>
        <v>1823.0789999999997</v>
      </c>
      <c r="M120" s="80">
        <v>627</v>
      </c>
      <c r="N120" s="80">
        <f>'1 Raw Data'!P120-'1 Raw Data'!$D120</f>
        <v>1203.3989999999999</v>
      </c>
      <c r="Q120" s="79">
        <v>627</v>
      </c>
      <c r="R120" s="79">
        <f>'1 Raw Data'!T120-'1 Raw Data'!$D120</f>
        <v>3366.6489999999999</v>
      </c>
      <c r="U120" s="120">
        <v>627</v>
      </c>
      <c r="V120" s="120">
        <f>'1 Raw Data'!X120-'1 Raw Data'!$D120</f>
        <v>2560.819</v>
      </c>
    </row>
    <row r="121" spans="1:22" x14ac:dyDescent="0.2">
      <c r="A121" s="78">
        <v>628</v>
      </c>
      <c r="B121" s="78">
        <f>'1 Raw Data'!D121-'1 Raw Data'!$D121</f>
        <v>0</v>
      </c>
      <c r="E121" s="82">
        <v>628</v>
      </c>
      <c r="F121" s="82">
        <f>'1 Raw Data'!H121-'1 Raw Data'!$D121</f>
        <v>344.79899999999998</v>
      </c>
      <c r="I121" s="81">
        <v>628</v>
      </c>
      <c r="J121" s="81">
        <f>'1 Raw Data'!L121-'1 Raw Data'!$D121</f>
        <v>1817.4089999999997</v>
      </c>
      <c r="M121" s="80">
        <v>628</v>
      </c>
      <c r="N121" s="80">
        <f>'1 Raw Data'!P121-'1 Raw Data'!$D121</f>
        <v>1147.3490000000002</v>
      </c>
      <c r="Q121" s="79">
        <v>628</v>
      </c>
      <c r="R121" s="79">
        <f>'1 Raw Data'!T121-'1 Raw Data'!$D121</f>
        <v>3286.489</v>
      </c>
      <c r="U121" s="120">
        <v>628</v>
      </c>
      <c r="V121" s="120">
        <f>'1 Raw Data'!X121-'1 Raw Data'!$D121</f>
        <v>2410.5789999999997</v>
      </c>
    </row>
    <row r="122" spans="1:22" x14ac:dyDescent="0.2">
      <c r="A122" s="78">
        <v>629</v>
      </c>
      <c r="B122" s="78">
        <f>'1 Raw Data'!D122-'1 Raw Data'!$D122</f>
        <v>0</v>
      </c>
      <c r="E122" s="82">
        <v>629</v>
      </c>
      <c r="F122" s="82">
        <f>'1 Raw Data'!H122-'1 Raw Data'!$D122</f>
        <v>454.84799999999996</v>
      </c>
      <c r="I122" s="81">
        <v>629</v>
      </c>
      <c r="J122" s="81">
        <f>'1 Raw Data'!L122-'1 Raw Data'!$D122</f>
        <v>1785.0129999999999</v>
      </c>
      <c r="M122" s="80">
        <v>629</v>
      </c>
      <c r="N122" s="80">
        <f>'1 Raw Data'!P122-'1 Raw Data'!$D122</f>
        <v>1123.9830000000002</v>
      </c>
      <c r="Q122" s="79">
        <v>629</v>
      </c>
      <c r="R122" s="79">
        <f>'1 Raw Data'!T122-'1 Raw Data'!$D122</f>
        <v>3214.6329999999998</v>
      </c>
      <c r="U122" s="120">
        <v>629</v>
      </c>
      <c r="V122" s="120">
        <f>'1 Raw Data'!X122-'1 Raw Data'!$D122</f>
        <v>2425.2329999999997</v>
      </c>
    </row>
    <row r="123" spans="1:22" x14ac:dyDescent="0.2">
      <c r="A123" s="78">
        <v>630</v>
      </c>
      <c r="B123" s="78">
        <f>'1 Raw Data'!D123-'1 Raw Data'!$D123</f>
        <v>0</v>
      </c>
      <c r="E123" s="82">
        <v>630</v>
      </c>
      <c r="F123" s="82">
        <f>'1 Raw Data'!H123-'1 Raw Data'!$D123</f>
        <v>441.84400000000005</v>
      </c>
      <c r="I123" s="81">
        <v>630</v>
      </c>
      <c r="J123" s="81">
        <f>'1 Raw Data'!L123-'1 Raw Data'!$D123</f>
        <v>1687.2279999999998</v>
      </c>
      <c r="M123" s="80">
        <v>630</v>
      </c>
      <c r="N123" s="80">
        <f>'1 Raw Data'!P123-'1 Raw Data'!$D123</f>
        <v>1061.9280000000001</v>
      </c>
      <c r="Q123" s="79">
        <v>630</v>
      </c>
      <c r="R123" s="79">
        <f>'1 Raw Data'!T123-'1 Raw Data'!$D123</f>
        <v>3094.7380000000003</v>
      </c>
      <c r="U123" s="120">
        <v>630</v>
      </c>
      <c r="V123" s="120">
        <f>'1 Raw Data'!X123-'1 Raw Data'!$D123</f>
        <v>2348.1279999999997</v>
      </c>
    </row>
    <row r="124" spans="1:22" x14ac:dyDescent="0.2">
      <c r="A124" s="78">
        <v>631</v>
      </c>
      <c r="B124" s="78">
        <f>'1 Raw Data'!D124-'1 Raw Data'!$D124</f>
        <v>0</v>
      </c>
      <c r="E124" s="82">
        <v>631</v>
      </c>
      <c r="F124" s="82">
        <f>'1 Raw Data'!H124-'1 Raw Data'!$D124</f>
        <v>407.48899999999992</v>
      </c>
      <c r="I124" s="81">
        <v>631</v>
      </c>
      <c r="J124" s="81">
        <f>'1 Raw Data'!L124-'1 Raw Data'!$D124</f>
        <v>1684.8789999999999</v>
      </c>
      <c r="M124" s="80">
        <v>631</v>
      </c>
      <c r="N124" s="80">
        <f>'1 Raw Data'!P124-'1 Raw Data'!$D124</f>
        <v>1108.6289999999999</v>
      </c>
      <c r="Q124" s="79">
        <v>631</v>
      </c>
      <c r="R124" s="79">
        <f>'1 Raw Data'!T124-'1 Raw Data'!$D124</f>
        <v>2989.8490000000002</v>
      </c>
      <c r="U124" s="120">
        <v>631</v>
      </c>
      <c r="V124" s="120">
        <f>'1 Raw Data'!X124-'1 Raw Data'!$D124</f>
        <v>2221.2490000000003</v>
      </c>
    </row>
    <row r="125" spans="1:22" x14ac:dyDescent="0.2">
      <c r="A125" s="78">
        <v>632</v>
      </c>
      <c r="B125" s="78">
        <f>'1 Raw Data'!D125-'1 Raw Data'!$D125</f>
        <v>0</v>
      </c>
      <c r="E125" s="82">
        <v>632</v>
      </c>
      <c r="F125" s="82">
        <f>'1 Raw Data'!H125-'1 Raw Data'!$D125</f>
        <v>409.15599999999995</v>
      </c>
      <c r="I125" s="81">
        <v>632</v>
      </c>
      <c r="J125" s="81">
        <f>'1 Raw Data'!L125-'1 Raw Data'!$D125</f>
        <v>1599.117</v>
      </c>
      <c r="M125" s="80">
        <v>632</v>
      </c>
      <c r="N125" s="80">
        <f>'1 Raw Data'!P125-'1 Raw Data'!$D125</f>
        <v>1034.8969999999999</v>
      </c>
      <c r="Q125" s="79">
        <v>632</v>
      </c>
      <c r="R125" s="79">
        <f>'1 Raw Data'!T125-'1 Raw Data'!$D125</f>
        <v>2842.2470000000003</v>
      </c>
      <c r="U125" s="120">
        <v>632</v>
      </c>
      <c r="V125" s="120">
        <f>'1 Raw Data'!X125-'1 Raw Data'!$D125</f>
        <v>2168.1670000000004</v>
      </c>
    </row>
    <row r="126" spans="1:22" x14ac:dyDescent="0.2">
      <c r="A126" s="78">
        <v>633</v>
      </c>
      <c r="B126" s="78">
        <f>'1 Raw Data'!D126-'1 Raw Data'!$D126</f>
        <v>0</v>
      </c>
      <c r="E126" s="82">
        <v>633</v>
      </c>
      <c r="F126" s="82">
        <f>'1 Raw Data'!H126-'1 Raw Data'!$D126</f>
        <v>356.46799999999996</v>
      </c>
      <c r="I126" s="81">
        <v>633</v>
      </c>
      <c r="J126" s="81">
        <f>'1 Raw Data'!L126-'1 Raw Data'!$D126</f>
        <v>1621.155</v>
      </c>
      <c r="M126" s="80">
        <v>633</v>
      </c>
      <c r="N126" s="80">
        <f>'1 Raw Data'!P126-'1 Raw Data'!$D126</f>
        <v>965.85500000000002</v>
      </c>
      <c r="Q126" s="79">
        <v>633</v>
      </c>
      <c r="R126" s="79">
        <f>'1 Raw Data'!T126-'1 Raw Data'!$D126</f>
        <v>2773.1549999999997</v>
      </c>
      <c r="U126" s="120">
        <v>633</v>
      </c>
      <c r="V126" s="120">
        <f>'1 Raw Data'!X126-'1 Raw Data'!$D126</f>
        <v>2143.8249999999998</v>
      </c>
    </row>
    <row r="127" spans="1:22" x14ac:dyDescent="0.2">
      <c r="A127" s="78">
        <v>634</v>
      </c>
      <c r="B127" s="78">
        <f>'1 Raw Data'!D127-'1 Raw Data'!$D127</f>
        <v>0</v>
      </c>
      <c r="E127" s="82">
        <v>634</v>
      </c>
      <c r="F127" s="82">
        <f>'1 Raw Data'!H127-'1 Raw Data'!$D127</f>
        <v>385.80800000000005</v>
      </c>
      <c r="I127" s="81">
        <v>634</v>
      </c>
      <c r="J127" s="81">
        <f>'1 Raw Data'!L127-'1 Raw Data'!$D127</f>
        <v>1561.057</v>
      </c>
      <c r="M127" s="80">
        <v>634</v>
      </c>
      <c r="N127" s="80">
        <f>'1 Raw Data'!P127-'1 Raw Data'!$D127</f>
        <v>961.16700000000014</v>
      </c>
      <c r="Q127" s="79">
        <v>634</v>
      </c>
      <c r="R127" s="79">
        <f>'1 Raw Data'!T127-'1 Raw Data'!$D127</f>
        <v>2759.4069999999997</v>
      </c>
      <c r="U127" s="120">
        <v>634</v>
      </c>
      <c r="V127" s="120">
        <f>'1 Raw Data'!X127-'1 Raw Data'!$D127</f>
        <v>2075.6869999999999</v>
      </c>
    </row>
    <row r="128" spans="1:22" x14ac:dyDescent="0.2">
      <c r="A128" s="78">
        <v>635</v>
      </c>
      <c r="B128" s="78">
        <f>'1 Raw Data'!D128-'1 Raw Data'!$D128</f>
        <v>0</v>
      </c>
      <c r="E128" s="82">
        <v>635</v>
      </c>
      <c r="F128" s="82">
        <f>'1 Raw Data'!H128-'1 Raw Data'!$D128</f>
        <v>302.774</v>
      </c>
      <c r="I128" s="81">
        <v>635</v>
      </c>
      <c r="J128" s="81">
        <f>'1 Raw Data'!L128-'1 Raw Data'!$D128</f>
        <v>1497.336</v>
      </c>
      <c r="M128" s="80">
        <v>635</v>
      </c>
      <c r="N128" s="80">
        <f>'1 Raw Data'!P128-'1 Raw Data'!$D128</f>
        <v>915.47600000000011</v>
      </c>
      <c r="Q128" s="79">
        <v>635</v>
      </c>
      <c r="R128" s="79">
        <f>'1 Raw Data'!T128-'1 Raw Data'!$D128</f>
        <v>2601.5059999999999</v>
      </c>
      <c r="U128" s="120">
        <v>635</v>
      </c>
      <c r="V128" s="120">
        <f>'1 Raw Data'!X128-'1 Raw Data'!$D128</f>
        <v>1972.5659999999998</v>
      </c>
    </row>
    <row r="129" spans="1:22" x14ac:dyDescent="0.2">
      <c r="A129" s="78">
        <v>636</v>
      </c>
      <c r="B129" s="78">
        <f>'1 Raw Data'!D129-'1 Raw Data'!$D129</f>
        <v>0</v>
      </c>
      <c r="E129" s="82">
        <v>636</v>
      </c>
      <c r="F129" s="82">
        <f>'1 Raw Data'!H129-'1 Raw Data'!$D129</f>
        <v>365.13200000000001</v>
      </c>
      <c r="I129" s="81">
        <v>636</v>
      </c>
      <c r="J129" s="81">
        <f>'1 Raw Data'!L129-'1 Raw Data'!$D129</f>
        <v>1435.9270000000001</v>
      </c>
      <c r="M129" s="80">
        <v>636</v>
      </c>
      <c r="N129" s="80">
        <f>'1 Raw Data'!P129-'1 Raw Data'!$D129</f>
        <v>932.80700000000002</v>
      </c>
      <c r="Q129" s="79">
        <v>636</v>
      </c>
      <c r="R129" s="79">
        <f>'1 Raw Data'!T129-'1 Raw Data'!$D129</f>
        <v>2596.1369999999997</v>
      </c>
      <c r="U129" s="120">
        <v>636</v>
      </c>
      <c r="V129" s="120">
        <f>'1 Raw Data'!X129-'1 Raw Data'!$D129</f>
        <v>1900.4570000000001</v>
      </c>
    </row>
    <row r="130" spans="1:22" x14ac:dyDescent="0.2">
      <c r="A130" s="78">
        <v>637</v>
      </c>
      <c r="B130" s="78">
        <f>'1 Raw Data'!D130-'1 Raw Data'!$D130</f>
        <v>0</v>
      </c>
      <c r="E130" s="82">
        <v>637</v>
      </c>
      <c r="F130" s="82">
        <f>'1 Raw Data'!H130-'1 Raw Data'!$D130</f>
        <v>377.13799999999998</v>
      </c>
      <c r="I130" s="81">
        <v>637</v>
      </c>
      <c r="J130" s="81">
        <f>'1 Raw Data'!L130-'1 Raw Data'!$D130</f>
        <v>1448.606</v>
      </c>
      <c r="M130" s="80">
        <v>637</v>
      </c>
      <c r="N130" s="80">
        <f>'1 Raw Data'!P130-'1 Raw Data'!$D130</f>
        <v>871.43600000000015</v>
      </c>
      <c r="Q130" s="79">
        <v>637</v>
      </c>
      <c r="R130" s="79">
        <f>'1 Raw Data'!T130-'1 Raw Data'!$D130</f>
        <v>2439.556</v>
      </c>
      <c r="U130" s="120">
        <v>637</v>
      </c>
      <c r="V130" s="120">
        <f>'1 Raw Data'!X130-'1 Raw Data'!$D130</f>
        <v>1870.4259999999999</v>
      </c>
    </row>
    <row r="131" spans="1:22" x14ac:dyDescent="0.2">
      <c r="A131" s="78">
        <v>638</v>
      </c>
      <c r="B131" s="78">
        <f>'1 Raw Data'!D131-'1 Raw Data'!$D131</f>
        <v>0</v>
      </c>
      <c r="E131" s="82">
        <v>638</v>
      </c>
      <c r="F131" s="82">
        <f>'1 Raw Data'!H131-'1 Raw Data'!$D131</f>
        <v>293.10000000000008</v>
      </c>
      <c r="I131" s="81">
        <v>638</v>
      </c>
      <c r="J131" s="81">
        <f>'1 Raw Data'!L131-'1 Raw Data'!$D131</f>
        <v>1367.5239999999999</v>
      </c>
      <c r="M131" s="80">
        <v>638</v>
      </c>
      <c r="N131" s="80">
        <f>'1 Raw Data'!P131-'1 Raw Data'!$D131</f>
        <v>822.73399999999992</v>
      </c>
      <c r="Q131" s="79">
        <v>638</v>
      </c>
      <c r="R131" s="79">
        <f>'1 Raw Data'!T131-'1 Raw Data'!$D131</f>
        <v>2378.4640000000004</v>
      </c>
      <c r="U131" s="120">
        <v>638</v>
      </c>
      <c r="V131" s="120">
        <f>'1 Raw Data'!X131-'1 Raw Data'!$D131</f>
        <v>1759.954</v>
      </c>
    </row>
    <row r="132" spans="1:22" x14ac:dyDescent="0.2">
      <c r="A132" s="78">
        <v>639</v>
      </c>
      <c r="B132" s="78">
        <f>'1 Raw Data'!D132-'1 Raw Data'!$D132</f>
        <v>0</v>
      </c>
      <c r="E132" s="82">
        <v>639</v>
      </c>
      <c r="F132" s="82">
        <f>'1 Raw Data'!H132-'1 Raw Data'!$D132</f>
        <v>354.45600000000002</v>
      </c>
      <c r="I132" s="81">
        <v>639</v>
      </c>
      <c r="J132" s="81">
        <f>'1 Raw Data'!L132-'1 Raw Data'!$D132</f>
        <v>1361.1659999999999</v>
      </c>
      <c r="M132" s="80">
        <v>639</v>
      </c>
      <c r="N132" s="80">
        <f>'1 Raw Data'!P132-'1 Raw Data'!$D132</f>
        <v>830.05600000000004</v>
      </c>
      <c r="Q132" s="79">
        <v>639</v>
      </c>
      <c r="R132" s="79">
        <f>'1 Raw Data'!T132-'1 Raw Data'!$D132</f>
        <v>2374.0959999999995</v>
      </c>
      <c r="U132" s="120">
        <v>639</v>
      </c>
      <c r="V132" s="120">
        <f>'1 Raw Data'!X132-'1 Raw Data'!$D132</f>
        <v>1808.3259999999998</v>
      </c>
    </row>
    <row r="133" spans="1:22" x14ac:dyDescent="0.2">
      <c r="A133" s="78">
        <v>640</v>
      </c>
      <c r="B133" s="78">
        <f>'1 Raw Data'!D133-'1 Raw Data'!$D133</f>
        <v>0</v>
      </c>
      <c r="E133" s="82">
        <v>640</v>
      </c>
      <c r="F133" s="82">
        <f>'1 Raw Data'!H133-'1 Raw Data'!$D133</f>
        <v>350.78499999999997</v>
      </c>
      <c r="I133" s="81">
        <v>640</v>
      </c>
      <c r="J133" s="81">
        <f>'1 Raw Data'!L133-'1 Raw Data'!$D133</f>
        <v>1336.1309999999999</v>
      </c>
      <c r="M133" s="80">
        <v>640</v>
      </c>
      <c r="N133" s="80">
        <f>'1 Raw Data'!P133-'1 Raw Data'!$D133</f>
        <v>801.36099999999999</v>
      </c>
      <c r="Q133" s="79">
        <v>640</v>
      </c>
      <c r="R133" s="79">
        <f>'1 Raw Data'!T133-'1 Raw Data'!$D133</f>
        <v>2326.6709999999998</v>
      </c>
      <c r="U133" s="120">
        <v>640</v>
      </c>
      <c r="V133" s="120">
        <f>'1 Raw Data'!X133-'1 Raw Data'!$D133</f>
        <v>1772.6009999999997</v>
      </c>
    </row>
    <row r="134" spans="1:22" x14ac:dyDescent="0.2">
      <c r="A134" s="78">
        <v>641</v>
      </c>
      <c r="B134" s="78">
        <f>'1 Raw Data'!D134-'1 Raw Data'!$D134</f>
        <v>0</v>
      </c>
      <c r="E134" s="82">
        <v>641</v>
      </c>
      <c r="F134" s="82">
        <f>'1 Raw Data'!H134-'1 Raw Data'!$D134</f>
        <v>313.44200000000001</v>
      </c>
      <c r="I134" s="81">
        <v>641</v>
      </c>
      <c r="J134" s="81">
        <f>'1 Raw Data'!L134-'1 Raw Data'!$D134</f>
        <v>1219.3789999999999</v>
      </c>
      <c r="M134" s="80">
        <v>641</v>
      </c>
      <c r="N134" s="80">
        <f>'1 Raw Data'!P134-'1 Raw Data'!$D134</f>
        <v>739.6690000000001</v>
      </c>
      <c r="Q134" s="79">
        <v>641</v>
      </c>
      <c r="R134" s="79">
        <f>'1 Raw Data'!T134-'1 Raw Data'!$D134</f>
        <v>2237.9089999999997</v>
      </c>
      <c r="U134" s="120">
        <v>641</v>
      </c>
      <c r="V134" s="120">
        <f>'1 Raw Data'!X134-'1 Raw Data'!$D134</f>
        <v>1715.559</v>
      </c>
    </row>
    <row r="135" spans="1:22" x14ac:dyDescent="0.2">
      <c r="A135" s="78">
        <v>642</v>
      </c>
      <c r="B135" s="78">
        <f>'1 Raw Data'!D135-'1 Raw Data'!$D135</f>
        <v>0</v>
      </c>
      <c r="E135" s="82">
        <v>642</v>
      </c>
      <c r="F135" s="82">
        <f>'1 Raw Data'!H135-'1 Raw Data'!$D135</f>
        <v>293.76000000000005</v>
      </c>
      <c r="I135" s="81">
        <v>642</v>
      </c>
      <c r="J135" s="81">
        <f>'1 Raw Data'!L135-'1 Raw Data'!$D135</f>
        <v>1210.345</v>
      </c>
      <c r="M135" s="80">
        <v>642</v>
      </c>
      <c r="N135" s="80">
        <f>'1 Raw Data'!P135-'1 Raw Data'!$D135</f>
        <v>760.66499999999996</v>
      </c>
      <c r="Q135" s="79">
        <v>642</v>
      </c>
      <c r="R135" s="79">
        <f>'1 Raw Data'!T135-'1 Raw Data'!$D135</f>
        <v>2189.125</v>
      </c>
      <c r="U135" s="120">
        <v>642</v>
      </c>
      <c r="V135" s="120">
        <f>'1 Raw Data'!X135-'1 Raw Data'!$D135</f>
        <v>1626.425</v>
      </c>
    </row>
    <row r="136" spans="1:22" x14ac:dyDescent="0.2">
      <c r="A136" s="78">
        <v>643</v>
      </c>
      <c r="B136" s="78">
        <f>'1 Raw Data'!D136-'1 Raw Data'!$D136</f>
        <v>0</v>
      </c>
      <c r="E136" s="82">
        <v>643</v>
      </c>
      <c r="F136" s="82">
        <f>'1 Raw Data'!H136-'1 Raw Data'!$D136</f>
        <v>282.42399999999998</v>
      </c>
      <c r="I136" s="81">
        <v>643</v>
      </c>
      <c r="J136" s="81">
        <f>'1 Raw Data'!L136-'1 Raw Data'!$D136</f>
        <v>1179.3240000000001</v>
      </c>
      <c r="M136" s="80">
        <v>643</v>
      </c>
      <c r="N136" s="80">
        <f>'1 Raw Data'!P136-'1 Raw Data'!$D136</f>
        <v>724.65400000000011</v>
      </c>
      <c r="Q136" s="79">
        <v>643</v>
      </c>
      <c r="R136" s="79">
        <f>'1 Raw Data'!T136-'1 Raw Data'!$D136</f>
        <v>2124.7239999999997</v>
      </c>
      <c r="U136" s="120">
        <v>643</v>
      </c>
      <c r="V136" s="120">
        <f>'1 Raw Data'!X136-'1 Raw Data'!$D136</f>
        <v>1575.0540000000001</v>
      </c>
    </row>
    <row r="137" spans="1:22" x14ac:dyDescent="0.2">
      <c r="A137" s="78">
        <v>644</v>
      </c>
      <c r="B137" s="78">
        <f>'1 Raw Data'!D137-'1 Raw Data'!$D137</f>
        <v>0</v>
      </c>
      <c r="E137" s="82">
        <v>644</v>
      </c>
      <c r="F137" s="82">
        <f>'1 Raw Data'!H137-'1 Raw Data'!$D137</f>
        <v>280.08999999999997</v>
      </c>
      <c r="I137" s="81">
        <v>644</v>
      </c>
      <c r="J137" s="81">
        <f>'1 Raw Data'!L137-'1 Raw Data'!$D137</f>
        <v>1191.6670000000001</v>
      </c>
      <c r="M137" s="80">
        <v>644</v>
      </c>
      <c r="N137" s="80">
        <f>'1 Raw Data'!P137-'1 Raw Data'!$D137</f>
        <v>714.64699999999993</v>
      </c>
      <c r="Q137" s="79">
        <v>644</v>
      </c>
      <c r="R137" s="79">
        <f>'1 Raw Data'!T137-'1 Raw Data'!$D137</f>
        <v>2062.297</v>
      </c>
      <c r="U137" s="120">
        <v>644</v>
      </c>
      <c r="V137" s="120">
        <f>'1 Raw Data'!X137-'1 Raw Data'!$D137</f>
        <v>1555.357</v>
      </c>
    </row>
    <row r="138" spans="1:22" x14ac:dyDescent="0.2">
      <c r="A138" s="78">
        <v>645</v>
      </c>
      <c r="B138" s="78">
        <f>'1 Raw Data'!D138-'1 Raw Data'!$D138</f>
        <v>0</v>
      </c>
      <c r="E138" s="82">
        <v>645</v>
      </c>
      <c r="F138" s="82">
        <f>'1 Raw Data'!H138-'1 Raw Data'!$D138</f>
        <v>237.40799999999996</v>
      </c>
      <c r="I138" s="81">
        <v>645</v>
      </c>
      <c r="J138" s="81">
        <f>'1 Raw Data'!L138-'1 Raw Data'!$D138</f>
        <v>1165.318</v>
      </c>
      <c r="M138" s="80">
        <v>645</v>
      </c>
      <c r="N138" s="80">
        <f>'1 Raw Data'!P138-'1 Raw Data'!$D138</f>
        <v>650.60799999999995</v>
      </c>
      <c r="Q138" s="79">
        <v>645</v>
      </c>
      <c r="R138" s="79">
        <f>'1 Raw Data'!T138-'1 Raw Data'!$D138</f>
        <v>1927.798</v>
      </c>
      <c r="U138" s="120">
        <v>645</v>
      </c>
      <c r="V138" s="120">
        <f>'1 Raw Data'!X138-'1 Raw Data'!$D138</f>
        <v>1556.3679999999999</v>
      </c>
    </row>
    <row r="139" spans="1:22" x14ac:dyDescent="0.2">
      <c r="A139" s="78">
        <v>646</v>
      </c>
      <c r="B139" s="78">
        <f>'1 Raw Data'!D139-'1 Raw Data'!$D139</f>
        <v>0</v>
      </c>
      <c r="E139" s="82">
        <v>646</v>
      </c>
      <c r="F139" s="82">
        <f>'1 Raw Data'!H139-'1 Raw Data'!$D139</f>
        <v>271.75100000000003</v>
      </c>
      <c r="I139" s="81">
        <v>646</v>
      </c>
      <c r="J139" s="81">
        <f>'1 Raw Data'!L139-'1 Raw Data'!$D139</f>
        <v>1151.962</v>
      </c>
      <c r="M139" s="80">
        <v>646</v>
      </c>
      <c r="N139" s="80">
        <f>'1 Raw Data'!P139-'1 Raw Data'!$D139</f>
        <v>663.61200000000008</v>
      </c>
      <c r="Q139" s="79">
        <v>646</v>
      </c>
      <c r="R139" s="79">
        <f>'1 Raw Data'!T139-'1 Raw Data'!$D139</f>
        <v>1972.502</v>
      </c>
      <c r="U139" s="120">
        <v>646</v>
      </c>
      <c r="V139" s="120">
        <f>'1 Raw Data'!X139-'1 Raw Data'!$D139</f>
        <v>1468.922</v>
      </c>
    </row>
    <row r="140" spans="1:22" x14ac:dyDescent="0.2">
      <c r="A140" s="78">
        <v>647</v>
      </c>
      <c r="B140" s="78">
        <f>'1 Raw Data'!D140-'1 Raw Data'!$D140</f>
        <v>0</v>
      </c>
      <c r="E140" s="82">
        <v>647</v>
      </c>
      <c r="F140" s="82">
        <f>'1 Raw Data'!H140-'1 Raw Data'!$D140</f>
        <v>215.06800000000004</v>
      </c>
      <c r="I140" s="81">
        <v>647</v>
      </c>
      <c r="J140" s="81">
        <f>'1 Raw Data'!L140-'1 Raw Data'!$D140</f>
        <v>1071.9110000000001</v>
      </c>
      <c r="M140" s="80">
        <v>647</v>
      </c>
      <c r="N140" s="80">
        <f>'1 Raw Data'!P140-'1 Raw Data'!$D140</f>
        <v>671.96100000000001</v>
      </c>
      <c r="Q140" s="79">
        <v>647</v>
      </c>
      <c r="R140" s="79">
        <f>'1 Raw Data'!T140-'1 Raw Data'!$D140</f>
        <v>1887.4309999999998</v>
      </c>
      <c r="U140" s="120">
        <v>647</v>
      </c>
      <c r="V140" s="120">
        <f>'1 Raw Data'!X140-'1 Raw Data'!$D140</f>
        <v>1398.8809999999999</v>
      </c>
    </row>
    <row r="141" spans="1:22" x14ac:dyDescent="0.2">
      <c r="A141" s="78">
        <v>648</v>
      </c>
      <c r="B141" s="78">
        <f>'1 Raw Data'!D141-'1 Raw Data'!$D141</f>
        <v>0</v>
      </c>
      <c r="E141" s="82">
        <v>648</v>
      </c>
      <c r="F141" s="82">
        <f>'1 Raw Data'!H141-'1 Raw Data'!$D141</f>
        <v>279.08500000000004</v>
      </c>
      <c r="I141" s="81">
        <v>648</v>
      </c>
      <c r="J141" s="81">
        <f>'1 Raw Data'!L141-'1 Raw Data'!$D141</f>
        <v>1062.8739999999998</v>
      </c>
      <c r="M141" s="80">
        <v>648</v>
      </c>
      <c r="N141" s="80">
        <f>'1 Raw Data'!P141-'1 Raw Data'!$D141</f>
        <v>600.90399999999988</v>
      </c>
      <c r="Q141" s="79">
        <v>648</v>
      </c>
      <c r="R141" s="79">
        <f>'1 Raw Data'!T141-'1 Raw Data'!$D141</f>
        <v>1885.3740000000003</v>
      </c>
      <c r="U141" s="120">
        <v>648</v>
      </c>
      <c r="V141" s="120">
        <f>'1 Raw Data'!X141-'1 Raw Data'!$D141</f>
        <v>1391.1640000000002</v>
      </c>
    </row>
    <row r="142" spans="1:22" x14ac:dyDescent="0.2">
      <c r="A142" s="78">
        <v>649</v>
      </c>
      <c r="B142" s="78">
        <f>'1 Raw Data'!D142-'1 Raw Data'!$D142</f>
        <v>0</v>
      </c>
      <c r="E142" s="82">
        <v>649</v>
      </c>
      <c r="F142" s="82">
        <f>'1 Raw Data'!H142-'1 Raw Data'!$D142</f>
        <v>251.40899999999999</v>
      </c>
      <c r="I142" s="81">
        <v>649</v>
      </c>
      <c r="J142" s="81">
        <f>'1 Raw Data'!L142-'1 Raw Data'!$D142</f>
        <v>1043.1970000000001</v>
      </c>
      <c r="M142" s="80">
        <v>649</v>
      </c>
      <c r="N142" s="80">
        <f>'1 Raw Data'!P142-'1 Raw Data'!$D142</f>
        <v>561.88700000000006</v>
      </c>
      <c r="Q142" s="79">
        <v>649</v>
      </c>
      <c r="R142" s="79">
        <f>'1 Raw Data'!T142-'1 Raw Data'!$D142</f>
        <v>1839.6669999999999</v>
      </c>
      <c r="U142" s="120">
        <v>649</v>
      </c>
      <c r="V142" s="120">
        <f>'1 Raw Data'!X142-'1 Raw Data'!$D142</f>
        <v>1357.8069999999998</v>
      </c>
    </row>
    <row r="143" spans="1:22" x14ac:dyDescent="0.2">
      <c r="A143" s="78">
        <v>650</v>
      </c>
      <c r="B143" s="78">
        <f>'1 Raw Data'!D143-'1 Raw Data'!$D143</f>
        <v>0</v>
      </c>
      <c r="E143" s="82">
        <v>650</v>
      </c>
      <c r="F143" s="82">
        <f>'1 Raw Data'!H143-'1 Raw Data'!$D143</f>
        <v>230.40500000000003</v>
      </c>
      <c r="I143" s="81">
        <v>650</v>
      </c>
      <c r="J143" s="81">
        <f>'1 Raw Data'!L143-'1 Raw Data'!$D143</f>
        <v>995.51099999999997</v>
      </c>
      <c r="M143" s="80">
        <v>650</v>
      </c>
      <c r="N143" s="80">
        <f>'1 Raw Data'!P143-'1 Raw Data'!$D143</f>
        <v>580.57100000000014</v>
      </c>
      <c r="Q143" s="79">
        <v>650</v>
      </c>
      <c r="R143" s="79">
        <f>'1 Raw Data'!T143-'1 Raw Data'!$D143</f>
        <v>1730.2210000000002</v>
      </c>
      <c r="U143" s="120">
        <v>650</v>
      </c>
      <c r="V143" s="120">
        <f>'1 Raw Data'!X143-'1 Raw Data'!$D143</f>
        <v>1300.771</v>
      </c>
    </row>
    <row r="144" spans="1:22" x14ac:dyDescent="0.2">
      <c r="A144" s="78">
        <v>651</v>
      </c>
      <c r="B144" s="78">
        <f>'1 Raw Data'!D144-'1 Raw Data'!$D144</f>
        <v>0</v>
      </c>
      <c r="E144" s="82">
        <v>651</v>
      </c>
      <c r="F144" s="82">
        <f>'1 Raw Data'!H144-'1 Raw Data'!$D144</f>
        <v>234.40699999999998</v>
      </c>
      <c r="I144" s="81">
        <v>651</v>
      </c>
      <c r="J144" s="81">
        <f>'1 Raw Data'!L144-'1 Raw Data'!$D144</f>
        <v>942.47199999999998</v>
      </c>
      <c r="M144" s="80">
        <v>651</v>
      </c>
      <c r="N144" s="80">
        <f>'1 Raw Data'!P144-'1 Raw Data'!$D144</f>
        <v>488.52000000000004</v>
      </c>
      <c r="Q144" s="79">
        <v>651</v>
      </c>
      <c r="R144" s="79">
        <f>'1 Raw Data'!T144-'1 Raw Data'!$D144</f>
        <v>1708.5419999999999</v>
      </c>
      <c r="U144" s="120">
        <v>651</v>
      </c>
      <c r="V144" s="120">
        <f>'1 Raw Data'!X144-'1 Raw Data'!$D144</f>
        <v>1248.3919999999998</v>
      </c>
    </row>
    <row r="145" spans="1:22" x14ac:dyDescent="0.2">
      <c r="A145" s="78">
        <v>652</v>
      </c>
      <c r="B145" s="78">
        <f>'1 Raw Data'!D145-'1 Raw Data'!$D145</f>
        <v>0</v>
      </c>
      <c r="E145" s="82">
        <v>652</v>
      </c>
      <c r="F145" s="82">
        <f>'1 Raw Data'!H145-'1 Raw Data'!$D145</f>
        <v>204.06200000000001</v>
      </c>
      <c r="I145" s="81">
        <v>652</v>
      </c>
      <c r="J145" s="81">
        <f>'1 Raw Data'!L145-'1 Raw Data'!$D145</f>
        <v>997.84</v>
      </c>
      <c r="M145" s="80">
        <v>652</v>
      </c>
      <c r="N145" s="80">
        <f>'1 Raw Data'!P145-'1 Raw Data'!$D145</f>
        <v>551.55000000000007</v>
      </c>
      <c r="Q145" s="79">
        <v>652</v>
      </c>
      <c r="R145" s="79">
        <f>'1 Raw Data'!T145-'1 Raw Data'!$D145</f>
        <v>1679.4900000000002</v>
      </c>
      <c r="U145" s="120">
        <v>652</v>
      </c>
      <c r="V145" s="120">
        <f>'1 Raw Data'!X145-'1 Raw Data'!$D145</f>
        <v>1231.3699999999999</v>
      </c>
    </row>
    <row r="146" spans="1:22" x14ac:dyDescent="0.2">
      <c r="A146" s="78">
        <v>653</v>
      </c>
      <c r="B146" s="78">
        <f>'1 Raw Data'!D146-'1 Raw Data'!$D146</f>
        <v>0</v>
      </c>
      <c r="E146" s="82">
        <v>653</v>
      </c>
      <c r="F146" s="82">
        <f>'1 Raw Data'!H146-'1 Raw Data'!$D146</f>
        <v>208.06099999999998</v>
      </c>
      <c r="I146" s="81">
        <v>653</v>
      </c>
      <c r="J146" s="81">
        <f>'1 Raw Data'!L146-'1 Raw Data'!$D146</f>
        <v>919.44100000000003</v>
      </c>
      <c r="M146" s="80">
        <v>653</v>
      </c>
      <c r="N146" s="80">
        <f>'1 Raw Data'!P146-'1 Raw Data'!$D146</f>
        <v>537.87100000000009</v>
      </c>
      <c r="Q146" s="79">
        <v>653</v>
      </c>
      <c r="R146" s="79">
        <f>'1 Raw Data'!T146-'1 Raw Data'!$D146</f>
        <v>1610.0709999999999</v>
      </c>
      <c r="U146" s="120">
        <v>653</v>
      </c>
      <c r="V146" s="120">
        <f>'1 Raw Data'!X146-'1 Raw Data'!$D146</f>
        <v>1148.951</v>
      </c>
    </row>
    <row r="147" spans="1:22" x14ac:dyDescent="0.2">
      <c r="A147" s="78">
        <v>654</v>
      </c>
      <c r="B147" s="78">
        <f>'1 Raw Data'!D147-'1 Raw Data'!$D147</f>
        <v>0</v>
      </c>
      <c r="E147" s="82">
        <v>654</v>
      </c>
      <c r="F147" s="82">
        <f>'1 Raw Data'!H147-'1 Raw Data'!$D147</f>
        <v>219.39799999999997</v>
      </c>
      <c r="I147" s="81">
        <v>654</v>
      </c>
      <c r="J147" s="81">
        <f>'1 Raw Data'!L147-'1 Raw Data'!$D147</f>
        <v>878.0809999999999</v>
      </c>
      <c r="M147" s="80">
        <v>654</v>
      </c>
      <c r="N147" s="80">
        <f>'1 Raw Data'!P147-'1 Raw Data'!$D147</f>
        <v>526.19800000000009</v>
      </c>
      <c r="Q147" s="79">
        <v>654</v>
      </c>
      <c r="R147" s="79">
        <f>'1 Raw Data'!T147-'1 Raw Data'!$D147</f>
        <v>1548.3309999999999</v>
      </c>
      <c r="U147" s="120">
        <v>654</v>
      </c>
      <c r="V147" s="120">
        <f>'1 Raw Data'!X147-'1 Raw Data'!$D147</f>
        <v>1222.681</v>
      </c>
    </row>
    <row r="148" spans="1:22" x14ac:dyDescent="0.2">
      <c r="A148" s="78">
        <v>655</v>
      </c>
      <c r="B148" s="78">
        <f>'1 Raw Data'!D148-'1 Raw Data'!$D148</f>
        <v>0</v>
      </c>
      <c r="E148" s="82">
        <v>655</v>
      </c>
      <c r="F148" s="82">
        <f>'1 Raw Data'!H148-'1 Raw Data'!$D148</f>
        <v>238.73800000000006</v>
      </c>
      <c r="I148" s="81">
        <v>655</v>
      </c>
      <c r="J148" s="81">
        <f>'1 Raw Data'!L148-'1 Raw Data'!$D148</f>
        <v>890.41300000000012</v>
      </c>
      <c r="M148" s="80">
        <v>655</v>
      </c>
      <c r="N148" s="80">
        <f>'1 Raw Data'!P148-'1 Raw Data'!$D148</f>
        <v>545.53899999999999</v>
      </c>
      <c r="Q148" s="79">
        <v>655</v>
      </c>
      <c r="R148" s="79">
        <f>'1 Raw Data'!T148-'1 Raw Data'!$D148</f>
        <v>1604.723</v>
      </c>
      <c r="U148" s="120">
        <v>655</v>
      </c>
      <c r="V148" s="120">
        <f>'1 Raw Data'!X148-'1 Raw Data'!$D148</f>
        <v>1163.9630000000002</v>
      </c>
    </row>
    <row r="149" spans="1:22" x14ac:dyDescent="0.2">
      <c r="A149" s="78">
        <v>656</v>
      </c>
      <c r="B149" s="78">
        <f>'1 Raw Data'!D149-'1 Raw Data'!$D149</f>
        <v>0</v>
      </c>
      <c r="E149" s="82">
        <v>656</v>
      </c>
      <c r="F149" s="82">
        <f>'1 Raw Data'!H149-'1 Raw Data'!$D149</f>
        <v>192.38900000000001</v>
      </c>
      <c r="I149" s="81">
        <v>656</v>
      </c>
      <c r="J149" s="81">
        <f>'1 Raw Data'!L149-'1 Raw Data'!$D149</f>
        <v>826.05</v>
      </c>
      <c r="M149" s="80">
        <v>656</v>
      </c>
      <c r="N149" s="80">
        <f>'1 Raw Data'!P149-'1 Raw Data'!$D149</f>
        <v>420.14699999999993</v>
      </c>
      <c r="Q149" s="79">
        <v>656</v>
      </c>
      <c r="R149" s="79">
        <f>'1 Raw Data'!T149-'1 Raw Data'!$D149</f>
        <v>1530.32</v>
      </c>
      <c r="U149" s="120">
        <v>656</v>
      </c>
      <c r="V149" s="120">
        <f>'1 Raw Data'!X149-'1 Raw Data'!$D149</f>
        <v>1138.6099999999999</v>
      </c>
    </row>
    <row r="150" spans="1:22" x14ac:dyDescent="0.2">
      <c r="A150" s="78">
        <v>657</v>
      </c>
      <c r="B150" s="78">
        <f>'1 Raw Data'!D150-'1 Raw Data'!$D150</f>
        <v>0</v>
      </c>
      <c r="E150" s="82">
        <v>657</v>
      </c>
      <c r="F150" s="82">
        <f>'1 Raw Data'!H150-'1 Raw Data'!$D150</f>
        <v>220.73000000000008</v>
      </c>
      <c r="I150" s="81">
        <v>657</v>
      </c>
      <c r="J150" s="81">
        <f>'1 Raw Data'!L150-'1 Raw Data'!$D150</f>
        <v>898.75700000000006</v>
      </c>
      <c r="M150" s="80">
        <v>657</v>
      </c>
      <c r="N150" s="80">
        <f>'1 Raw Data'!P150-'1 Raw Data'!$D150</f>
        <v>496.51299999999998</v>
      </c>
      <c r="Q150" s="79">
        <v>657</v>
      </c>
      <c r="R150" s="79">
        <f>'1 Raw Data'!T150-'1 Raw Data'!$D150</f>
        <v>1496.2670000000001</v>
      </c>
      <c r="U150" s="120">
        <v>657</v>
      </c>
      <c r="V150" s="120">
        <f>'1 Raw Data'!X150-'1 Raw Data'!$D150</f>
        <v>1126.597</v>
      </c>
    </row>
    <row r="151" spans="1:22" x14ac:dyDescent="0.2">
      <c r="A151" s="78">
        <v>658</v>
      </c>
      <c r="B151" s="78">
        <f>'1 Raw Data'!D151-'1 Raw Data'!$D151</f>
        <v>0</v>
      </c>
      <c r="E151" s="82">
        <v>658</v>
      </c>
      <c r="F151" s="82">
        <f>'1 Raw Data'!H151-'1 Raw Data'!$D151</f>
        <v>203.39099999999996</v>
      </c>
      <c r="I151" s="81">
        <v>658</v>
      </c>
      <c r="J151" s="81">
        <f>'1 Raw Data'!L151-'1 Raw Data'!$D151</f>
        <v>843.053</v>
      </c>
      <c r="M151" s="80">
        <v>658</v>
      </c>
      <c r="N151" s="80">
        <f>'1 Raw Data'!P151-'1 Raw Data'!$D151</f>
        <v>458.827</v>
      </c>
      <c r="Q151" s="79">
        <v>658</v>
      </c>
      <c r="R151" s="79">
        <f>'1 Raw Data'!T151-'1 Raw Data'!$D151</f>
        <v>1434.5430000000001</v>
      </c>
      <c r="U151" s="120">
        <v>658</v>
      </c>
      <c r="V151" s="120">
        <f>'1 Raw Data'!X151-'1 Raw Data'!$D151</f>
        <v>1070.2130000000002</v>
      </c>
    </row>
    <row r="152" spans="1:22" x14ac:dyDescent="0.2">
      <c r="A152" s="78">
        <v>659</v>
      </c>
      <c r="B152" s="78">
        <f>'1 Raw Data'!D152-'1 Raw Data'!$D152</f>
        <v>0</v>
      </c>
      <c r="E152" s="82">
        <v>659</v>
      </c>
      <c r="F152" s="82">
        <f>'1 Raw Data'!H152-'1 Raw Data'!$D152</f>
        <v>259.74300000000005</v>
      </c>
      <c r="I152" s="81">
        <v>659</v>
      </c>
      <c r="J152" s="81">
        <f>'1 Raw Data'!L152-'1 Raw Data'!$D152</f>
        <v>838.37900000000002</v>
      </c>
      <c r="M152" s="80">
        <v>659</v>
      </c>
      <c r="N152" s="80">
        <f>'1 Raw Data'!P152-'1 Raw Data'!$D152</f>
        <v>435.48200000000008</v>
      </c>
      <c r="Q152" s="79">
        <v>659</v>
      </c>
      <c r="R152" s="79">
        <f>'1 Raw Data'!T152-'1 Raw Data'!$D152</f>
        <v>1430.529</v>
      </c>
      <c r="U152" s="120">
        <v>659</v>
      </c>
      <c r="V152" s="120">
        <f>'1 Raw Data'!X152-'1 Raw Data'!$D152</f>
        <v>1058.5390000000002</v>
      </c>
    </row>
    <row r="153" spans="1:22" x14ac:dyDescent="0.2">
      <c r="A153" s="78">
        <v>660</v>
      </c>
      <c r="B153" s="78">
        <f>'1 Raw Data'!D153-'1 Raw Data'!$D153</f>
        <v>0</v>
      </c>
      <c r="E153" s="82">
        <v>660</v>
      </c>
      <c r="F153" s="82">
        <f>'1 Raw Data'!H153-'1 Raw Data'!$D153</f>
        <v>165.04499999999996</v>
      </c>
      <c r="I153" s="81">
        <v>660</v>
      </c>
      <c r="J153" s="81">
        <f>'1 Raw Data'!L153-'1 Raw Data'!$D153</f>
        <v>774.67599999999993</v>
      </c>
      <c r="M153" s="80">
        <v>660</v>
      </c>
      <c r="N153" s="80">
        <f>'1 Raw Data'!P153-'1 Raw Data'!$D153</f>
        <v>465.16499999999996</v>
      </c>
      <c r="Q153" s="79">
        <v>660</v>
      </c>
      <c r="R153" s="79">
        <f>'1 Raw Data'!T153-'1 Raw Data'!$D153</f>
        <v>1329.4459999999999</v>
      </c>
      <c r="U153" s="120">
        <v>660</v>
      </c>
      <c r="V153" s="120">
        <f>'1 Raw Data'!X153-'1 Raw Data'!$D153</f>
        <v>1020.1759999999999</v>
      </c>
    </row>
    <row r="154" spans="1:22" x14ac:dyDescent="0.2">
      <c r="A154" s="78">
        <v>661</v>
      </c>
      <c r="B154" s="78">
        <f>'1 Raw Data'!D154-'1 Raw Data'!$D154</f>
        <v>0</v>
      </c>
      <c r="E154" s="82">
        <v>661</v>
      </c>
      <c r="F154" s="82">
        <f>'1 Raw Data'!H154-'1 Raw Data'!$D154</f>
        <v>176.71600000000001</v>
      </c>
      <c r="I154" s="81">
        <v>661</v>
      </c>
      <c r="J154" s="81">
        <f>'1 Raw Data'!L154-'1 Raw Data'!$D154</f>
        <v>774.67400000000009</v>
      </c>
      <c r="M154" s="80">
        <v>661</v>
      </c>
      <c r="N154" s="80">
        <f>'1 Raw Data'!P154-'1 Raw Data'!$D154</f>
        <v>405.803</v>
      </c>
      <c r="Q154" s="79">
        <v>661</v>
      </c>
      <c r="R154" s="79">
        <f>'1 Raw Data'!T154-'1 Raw Data'!$D154</f>
        <v>1321.4340000000002</v>
      </c>
      <c r="U154" s="120">
        <v>661</v>
      </c>
      <c r="V154" s="120">
        <f>'1 Raw Data'!X154-'1 Raw Data'!$D154</f>
        <v>970.80399999999997</v>
      </c>
    </row>
    <row r="155" spans="1:22" x14ac:dyDescent="0.2">
      <c r="A155" s="78">
        <v>662</v>
      </c>
      <c r="B155" s="78">
        <f>'1 Raw Data'!D155-'1 Raw Data'!$D155</f>
        <v>0</v>
      </c>
      <c r="E155" s="82">
        <v>662</v>
      </c>
      <c r="F155" s="82">
        <f>'1 Raw Data'!H155-'1 Raw Data'!$D155</f>
        <v>178.38299999999998</v>
      </c>
      <c r="I155" s="81">
        <v>662</v>
      </c>
      <c r="J155" s="81">
        <f>'1 Raw Data'!L155-'1 Raw Data'!$D155</f>
        <v>769.33000000000015</v>
      </c>
      <c r="M155" s="80">
        <v>662</v>
      </c>
      <c r="N155" s="80">
        <f>'1 Raw Data'!P155-'1 Raw Data'!$D155</f>
        <v>385.46099999999996</v>
      </c>
      <c r="Q155" s="79">
        <v>662</v>
      </c>
      <c r="R155" s="79">
        <f>'1 Raw Data'!T155-'1 Raw Data'!$D155</f>
        <v>1283.4000000000001</v>
      </c>
      <c r="U155" s="120">
        <v>662</v>
      </c>
      <c r="V155" s="120">
        <f>'1 Raw Data'!X155-'1 Raw Data'!$D155</f>
        <v>973.48</v>
      </c>
    </row>
    <row r="156" spans="1:22" x14ac:dyDescent="0.2">
      <c r="A156" s="78">
        <v>663</v>
      </c>
      <c r="B156" s="78">
        <f>'1 Raw Data'!D156-'1 Raw Data'!$D156</f>
        <v>0</v>
      </c>
      <c r="E156" s="82">
        <v>663</v>
      </c>
      <c r="F156" s="82">
        <f>'1 Raw Data'!H156-'1 Raw Data'!$D156</f>
        <v>198.38800000000003</v>
      </c>
      <c r="I156" s="81">
        <v>663</v>
      </c>
      <c r="J156" s="81">
        <f>'1 Raw Data'!L156-'1 Raw Data'!$D156</f>
        <v>781.66800000000012</v>
      </c>
      <c r="M156" s="80">
        <v>663</v>
      </c>
      <c r="N156" s="80">
        <f>'1 Raw Data'!P156-'1 Raw Data'!$D156</f>
        <v>382.12300000000005</v>
      </c>
      <c r="Q156" s="79">
        <v>663</v>
      </c>
      <c r="R156" s="79">
        <f>'1 Raw Data'!T156-'1 Raw Data'!$D156</f>
        <v>1280.3879999999999</v>
      </c>
      <c r="U156" s="120">
        <v>663</v>
      </c>
      <c r="V156" s="120">
        <f>'1 Raw Data'!X156-'1 Raw Data'!$D156</f>
        <v>995.47800000000007</v>
      </c>
    </row>
    <row r="157" spans="1:22" x14ac:dyDescent="0.2">
      <c r="A157" s="78">
        <v>664</v>
      </c>
      <c r="B157" s="78">
        <f>'1 Raw Data'!D157-'1 Raw Data'!$D157</f>
        <v>0</v>
      </c>
      <c r="E157" s="82">
        <v>664</v>
      </c>
      <c r="F157" s="82">
        <f>'1 Raw Data'!H157-'1 Raw Data'!$D157</f>
        <v>159.37700000000001</v>
      </c>
      <c r="I157" s="81">
        <v>664</v>
      </c>
      <c r="J157" s="81">
        <f>'1 Raw Data'!L157-'1 Raw Data'!$D157</f>
        <v>704.62900000000013</v>
      </c>
      <c r="M157" s="80">
        <v>664</v>
      </c>
      <c r="N157" s="80">
        <f>'1 Raw Data'!P157-'1 Raw Data'!$D157</f>
        <v>340.44300000000004</v>
      </c>
      <c r="Q157" s="79">
        <v>664</v>
      </c>
      <c r="R157" s="79">
        <f>'1 Raw Data'!T157-'1 Raw Data'!$D157</f>
        <v>1205.3290000000002</v>
      </c>
      <c r="U157" s="120">
        <v>664</v>
      </c>
      <c r="V157" s="120">
        <f>'1 Raw Data'!X157-'1 Raw Data'!$D157</f>
        <v>918.43900000000008</v>
      </c>
    </row>
    <row r="158" spans="1:22" x14ac:dyDescent="0.2">
      <c r="A158" s="78">
        <v>665</v>
      </c>
      <c r="B158" s="78">
        <f>'1 Raw Data'!D158-'1 Raw Data'!$D158</f>
        <v>0</v>
      </c>
      <c r="E158" s="82">
        <v>665</v>
      </c>
      <c r="F158" s="82">
        <f>'1 Raw Data'!H158-'1 Raw Data'!$D158</f>
        <v>180.38200000000006</v>
      </c>
      <c r="I158" s="81">
        <v>665</v>
      </c>
      <c r="J158" s="81">
        <f>'1 Raw Data'!L158-'1 Raw Data'!$D158</f>
        <v>696.61900000000003</v>
      </c>
      <c r="M158" s="80">
        <v>665</v>
      </c>
      <c r="N158" s="80">
        <f>'1 Raw Data'!P158-'1 Raw Data'!$D158</f>
        <v>349.11099999999999</v>
      </c>
      <c r="Q158" s="79">
        <v>665</v>
      </c>
      <c r="R158" s="79">
        <f>'1 Raw Data'!T158-'1 Raw Data'!$D158</f>
        <v>1223.6689999999999</v>
      </c>
      <c r="U158" s="120">
        <v>665</v>
      </c>
      <c r="V158" s="120">
        <f>'1 Raw Data'!X158-'1 Raw Data'!$D158</f>
        <v>904.41899999999998</v>
      </c>
    </row>
    <row r="159" spans="1:22" x14ac:dyDescent="0.2">
      <c r="A159" s="78">
        <v>666</v>
      </c>
      <c r="B159" s="78">
        <f>'1 Raw Data'!D159-'1 Raw Data'!$D159</f>
        <v>0</v>
      </c>
      <c r="E159" s="82">
        <v>666</v>
      </c>
      <c r="F159" s="82">
        <f>'1 Raw Data'!H159-'1 Raw Data'!$D159</f>
        <v>171.04500000000002</v>
      </c>
      <c r="I159" s="81">
        <v>666</v>
      </c>
      <c r="J159" s="81">
        <f>'1 Raw Data'!L159-'1 Raw Data'!$D159</f>
        <v>675.93000000000006</v>
      </c>
      <c r="M159" s="80">
        <v>666</v>
      </c>
      <c r="N159" s="80">
        <f>'1 Raw Data'!P159-'1 Raw Data'!$D159</f>
        <v>409.13200000000001</v>
      </c>
      <c r="Q159" s="79">
        <v>666</v>
      </c>
      <c r="R159" s="79">
        <f>'1 Raw Data'!T159-'1 Raw Data'!$D159</f>
        <v>1225.33</v>
      </c>
      <c r="U159" s="120">
        <v>666</v>
      </c>
      <c r="V159" s="120">
        <f>'1 Raw Data'!X159-'1 Raw Data'!$D159</f>
        <v>895.39999999999986</v>
      </c>
    </row>
    <row r="160" spans="1:22" x14ac:dyDescent="0.2">
      <c r="A160" s="78">
        <v>667</v>
      </c>
      <c r="B160" s="78">
        <f>'1 Raw Data'!D160-'1 Raw Data'!$D160</f>
        <v>0</v>
      </c>
      <c r="E160" s="82">
        <v>667</v>
      </c>
      <c r="F160" s="82">
        <f>'1 Raw Data'!H160-'1 Raw Data'!$D160</f>
        <v>176.37800000000004</v>
      </c>
      <c r="I160" s="81">
        <v>667</v>
      </c>
      <c r="J160" s="81">
        <f>'1 Raw Data'!L160-'1 Raw Data'!$D160</f>
        <v>680.59700000000009</v>
      </c>
      <c r="M160" s="80">
        <v>667</v>
      </c>
      <c r="N160" s="80">
        <f>'1 Raw Data'!P160-'1 Raw Data'!$D160</f>
        <v>346.10500000000002</v>
      </c>
      <c r="Q160" s="79">
        <v>667</v>
      </c>
      <c r="R160" s="79">
        <f>'1 Raw Data'!T160-'1 Raw Data'!$D160</f>
        <v>1201.3069999999998</v>
      </c>
      <c r="U160" s="120">
        <v>667</v>
      </c>
      <c r="V160" s="120">
        <f>'1 Raw Data'!X160-'1 Raw Data'!$D160</f>
        <v>870.04699999999991</v>
      </c>
    </row>
    <row r="161" spans="1:22" x14ac:dyDescent="0.2">
      <c r="A161" s="78">
        <v>668</v>
      </c>
      <c r="B161" s="78">
        <f>'1 Raw Data'!D161-'1 Raw Data'!$D161</f>
        <v>0</v>
      </c>
      <c r="E161" s="82">
        <v>668</v>
      </c>
      <c r="F161" s="82">
        <f>'1 Raw Data'!H161-'1 Raw Data'!$D161</f>
        <v>124.03299999999996</v>
      </c>
      <c r="I161" s="81">
        <v>668</v>
      </c>
      <c r="J161" s="81">
        <f>'1 Raw Data'!L161-'1 Raw Data'!$D161</f>
        <v>628.5809999999999</v>
      </c>
      <c r="M161" s="80">
        <v>668</v>
      </c>
      <c r="N161" s="80">
        <f>'1 Raw Data'!P161-'1 Raw Data'!$D161</f>
        <v>322.43699999999995</v>
      </c>
      <c r="Q161" s="79">
        <v>668</v>
      </c>
      <c r="R161" s="79">
        <f>'1 Raw Data'!T161-'1 Raw Data'!$D161</f>
        <v>1113.251</v>
      </c>
      <c r="U161" s="120">
        <v>668</v>
      </c>
      <c r="V161" s="120">
        <f>'1 Raw Data'!X161-'1 Raw Data'!$D161</f>
        <v>808.69100000000003</v>
      </c>
    </row>
    <row r="162" spans="1:22" x14ac:dyDescent="0.2">
      <c r="A162" s="78">
        <v>669</v>
      </c>
      <c r="B162" s="78">
        <f>'1 Raw Data'!D162-'1 Raw Data'!$D162</f>
        <v>0</v>
      </c>
      <c r="E162" s="82">
        <v>669</v>
      </c>
      <c r="F162" s="82">
        <f>'1 Raw Data'!H162-'1 Raw Data'!$D162</f>
        <v>160.04199999999997</v>
      </c>
      <c r="I162" s="81">
        <v>669</v>
      </c>
      <c r="J162" s="81">
        <f>'1 Raw Data'!L162-'1 Raw Data'!$D162</f>
        <v>638.91500000000019</v>
      </c>
      <c r="M162" s="80">
        <v>669</v>
      </c>
      <c r="N162" s="80">
        <f>'1 Raw Data'!P162-'1 Raw Data'!$D162</f>
        <v>343.77500000000003</v>
      </c>
      <c r="Q162" s="79">
        <v>669</v>
      </c>
      <c r="R162" s="79">
        <f>'1 Raw Data'!T162-'1 Raw Data'!$D162</f>
        <v>1041.5250000000001</v>
      </c>
      <c r="U162" s="120">
        <v>669</v>
      </c>
      <c r="V162" s="120">
        <f>'1 Raw Data'!X162-'1 Raw Data'!$D162</f>
        <v>811.68500000000017</v>
      </c>
    </row>
    <row r="163" spans="1:22" x14ac:dyDescent="0.2">
      <c r="A163" s="78">
        <v>670</v>
      </c>
      <c r="B163" s="78">
        <f>'1 Raw Data'!D163-'1 Raw Data'!$D163</f>
        <v>0</v>
      </c>
      <c r="E163" s="82">
        <v>670</v>
      </c>
      <c r="F163" s="82">
        <f>'1 Raw Data'!H163-'1 Raw Data'!$D163</f>
        <v>143.37100000000004</v>
      </c>
      <c r="I163" s="81">
        <v>670</v>
      </c>
      <c r="J163" s="81">
        <f>'1 Raw Data'!L163-'1 Raw Data'!$D163</f>
        <v>638.25500000000011</v>
      </c>
      <c r="M163" s="80">
        <v>670</v>
      </c>
      <c r="N163" s="80">
        <f>'1 Raw Data'!P163-'1 Raw Data'!$D163</f>
        <v>289.75400000000008</v>
      </c>
      <c r="Q163" s="79">
        <v>670</v>
      </c>
      <c r="R163" s="79">
        <f>'1 Raw Data'!T163-'1 Raw Data'!$D163</f>
        <v>1035.1850000000002</v>
      </c>
      <c r="U163" s="120">
        <v>670</v>
      </c>
      <c r="V163" s="120">
        <f>'1 Raw Data'!X163-'1 Raw Data'!$D163</f>
        <v>814.69500000000016</v>
      </c>
    </row>
    <row r="164" spans="1:22" x14ac:dyDescent="0.2">
      <c r="A164" s="78">
        <v>671</v>
      </c>
      <c r="B164" s="78">
        <f>'1 Raw Data'!D164-'1 Raw Data'!$D164</f>
        <v>0</v>
      </c>
      <c r="E164" s="82">
        <v>671</v>
      </c>
      <c r="F164" s="82">
        <f>'1 Raw Data'!H164-'1 Raw Data'!$D164</f>
        <v>144.37100000000004</v>
      </c>
      <c r="I164" s="81">
        <v>671</v>
      </c>
      <c r="J164" s="81">
        <f>'1 Raw Data'!L164-'1 Raw Data'!$D164</f>
        <v>570.88200000000006</v>
      </c>
      <c r="M164" s="80">
        <v>671</v>
      </c>
      <c r="N164" s="80">
        <f>'1 Raw Data'!P164-'1 Raw Data'!$D164</f>
        <v>309.42900000000003</v>
      </c>
      <c r="Q164" s="79">
        <v>671</v>
      </c>
      <c r="R164" s="79">
        <f>'1 Raw Data'!T164-'1 Raw Data'!$D164</f>
        <v>984.47799999999984</v>
      </c>
      <c r="U164" s="120">
        <v>671</v>
      </c>
      <c r="V164" s="120">
        <f>'1 Raw Data'!X164-'1 Raw Data'!$D164</f>
        <v>756.31799999999998</v>
      </c>
    </row>
    <row r="165" spans="1:22" x14ac:dyDescent="0.2">
      <c r="A165" s="78">
        <v>672</v>
      </c>
      <c r="B165" s="78">
        <f>'1 Raw Data'!D165-'1 Raw Data'!$D165</f>
        <v>0</v>
      </c>
      <c r="E165" s="82">
        <v>672</v>
      </c>
      <c r="F165" s="82">
        <f>'1 Raw Data'!H165-'1 Raw Data'!$D165</f>
        <v>111.36200000000002</v>
      </c>
      <c r="I165" s="81">
        <v>672</v>
      </c>
      <c r="J165" s="81">
        <f>'1 Raw Data'!L165-'1 Raw Data'!$D165</f>
        <v>595.89400000000001</v>
      </c>
      <c r="M165" s="80">
        <v>672</v>
      </c>
      <c r="N165" s="80">
        <f>'1 Raw Data'!P165-'1 Raw Data'!$D165</f>
        <v>333.77100000000002</v>
      </c>
      <c r="Q165" s="79">
        <v>672</v>
      </c>
      <c r="R165" s="79">
        <f>'1 Raw Data'!T165-'1 Raw Data'!$D165</f>
        <v>987.81399999999985</v>
      </c>
      <c r="U165" s="120">
        <v>672</v>
      </c>
      <c r="V165" s="120">
        <f>'1 Raw Data'!X165-'1 Raw Data'!$D165</f>
        <v>739.97399999999993</v>
      </c>
    </row>
    <row r="166" spans="1:22" x14ac:dyDescent="0.2">
      <c r="A166" s="78">
        <v>673</v>
      </c>
      <c r="B166" s="78">
        <f>'1 Raw Data'!D166-'1 Raw Data'!$D166</f>
        <v>0</v>
      </c>
      <c r="E166" s="82">
        <v>673</v>
      </c>
      <c r="F166" s="82">
        <f>'1 Raw Data'!H166-'1 Raw Data'!$D166</f>
        <v>150.70699999999999</v>
      </c>
      <c r="I166" s="81">
        <v>673</v>
      </c>
      <c r="J166" s="81">
        <f>'1 Raw Data'!L166-'1 Raw Data'!$D166</f>
        <v>572.55399999999997</v>
      </c>
      <c r="M166" s="80">
        <v>673</v>
      </c>
      <c r="N166" s="80">
        <f>'1 Raw Data'!P166-'1 Raw Data'!$D166</f>
        <v>309.096</v>
      </c>
      <c r="Q166" s="79">
        <v>673</v>
      </c>
      <c r="R166" s="79">
        <f>'1 Raw Data'!T166-'1 Raw Data'!$D166</f>
        <v>947.45400000000006</v>
      </c>
      <c r="U166" s="120">
        <v>673</v>
      </c>
      <c r="V166" s="120">
        <f>'1 Raw Data'!X166-'1 Raw Data'!$D166</f>
        <v>703.95400000000006</v>
      </c>
    </row>
    <row r="167" spans="1:22" x14ac:dyDescent="0.2">
      <c r="A167" s="78">
        <v>674</v>
      </c>
      <c r="B167" s="78">
        <f>'1 Raw Data'!D167-'1 Raw Data'!$D167</f>
        <v>0</v>
      </c>
      <c r="E167" s="82">
        <v>674</v>
      </c>
      <c r="F167" s="82">
        <f>'1 Raw Data'!H167-'1 Raw Data'!$D167</f>
        <v>173.04500000000002</v>
      </c>
      <c r="I167" s="81">
        <v>674</v>
      </c>
      <c r="J167" s="81">
        <f>'1 Raw Data'!L167-'1 Raw Data'!$D167</f>
        <v>560.20399999999995</v>
      </c>
      <c r="M167" s="80">
        <v>674</v>
      </c>
      <c r="N167" s="80">
        <f>'1 Raw Data'!P167-'1 Raw Data'!$D167</f>
        <v>321.09600000000006</v>
      </c>
      <c r="Q167" s="79">
        <v>674</v>
      </c>
      <c r="R167" s="79">
        <f>'1 Raw Data'!T167-'1 Raw Data'!$D167</f>
        <v>949.78200000000015</v>
      </c>
      <c r="U167" s="120">
        <v>674</v>
      </c>
      <c r="V167" s="120">
        <f>'1 Raw Data'!X167-'1 Raw Data'!$D167</f>
        <v>711.29200000000014</v>
      </c>
    </row>
    <row r="168" spans="1:22" x14ac:dyDescent="0.2">
      <c r="A168" s="78">
        <v>675</v>
      </c>
      <c r="B168" s="78">
        <f>'1 Raw Data'!D168-'1 Raw Data'!$D168</f>
        <v>0</v>
      </c>
      <c r="E168" s="82">
        <v>675</v>
      </c>
      <c r="F168" s="82">
        <f>'1 Raw Data'!H168-'1 Raw Data'!$D168</f>
        <v>135.03399999999999</v>
      </c>
      <c r="I168" s="81">
        <v>675</v>
      </c>
      <c r="J168" s="81">
        <f>'1 Raw Data'!L168-'1 Raw Data'!$D168</f>
        <v>542.19799999999998</v>
      </c>
      <c r="M168" s="80">
        <v>675</v>
      </c>
      <c r="N168" s="80">
        <f>'1 Raw Data'!P168-'1 Raw Data'!$D168</f>
        <v>269.07799999999997</v>
      </c>
      <c r="Q168" s="79">
        <v>675</v>
      </c>
      <c r="R168" s="79">
        <f>'1 Raw Data'!T168-'1 Raw Data'!$D168</f>
        <v>908.09</v>
      </c>
      <c r="U168" s="120">
        <v>675</v>
      </c>
      <c r="V168" s="120">
        <f>'1 Raw Data'!X168-'1 Raw Data'!$D168</f>
        <v>692.61</v>
      </c>
    </row>
    <row r="169" spans="1:22" x14ac:dyDescent="0.2">
      <c r="A169" s="78">
        <v>676</v>
      </c>
      <c r="B169" s="78">
        <f>'1 Raw Data'!D169-'1 Raw Data'!$D169</f>
        <v>0</v>
      </c>
      <c r="E169" s="82">
        <v>676</v>
      </c>
      <c r="F169" s="82">
        <f>'1 Raw Data'!H169-'1 Raw Data'!$D169</f>
        <v>114.69699999999995</v>
      </c>
      <c r="I169" s="81">
        <v>676</v>
      </c>
      <c r="J169" s="81">
        <f>'1 Raw Data'!L169-'1 Raw Data'!$D169</f>
        <v>524.19299999999998</v>
      </c>
      <c r="M169" s="80">
        <v>676</v>
      </c>
      <c r="N169" s="80">
        <f>'1 Raw Data'!P169-'1 Raw Data'!$D169</f>
        <v>272.74799999999999</v>
      </c>
      <c r="Q169" s="79">
        <v>676</v>
      </c>
      <c r="R169" s="79">
        <f>'1 Raw Data'!T169-'1 Raw Data'!$D169</f>
        <v>844.37799999999993</v>
      </c>
      <c r="U169" s="120">
        <v>676</v>
      </c>
      <c r="V169" s="120">
        <f>'1 Raw Data'!X169-'1 Raw Data'!$D169</f>
        <v>636.58799999999997</v>
      </c>
    </row>
    <row r="170" spans="1:22" x14ac:dyDescent="0.2">
      <c r="A170" s="78">
        <v>677</v>
      </c>
      <c r="B170" s="78">
        <f>'1 Raw Data'!D170-'1 Raw Data'!$D170</f>
        <v>0</v>
      </c>
      <c r="E170" s="82">
        <v>677</v>
      </c>
      <c r="F170" s="82">
        <f>'1 Raw Data'!H170-'1 Raw Data'!$D170</f>
        <v>118.69599999999997</v>
      </c>
      <c r="I170" s="81">
        <v>677</v>
      </c>
      <c r="J170" s="81">
        <f>'1 Raw Data'!L170-'1 Raw Data'!$D170</f>
        <v>531.52299999999991</v>
      </c>
      <c r="M170" s="80">
        <v>677</v>
      </c>
      <c r="N170" s="80">
        <f>'1 Raw Data'!P170-'1 Raw Data'!$D170</f>
        <v>252.738</v>
      </c>
      <c r="Q170" s="79">
        <v>677</v>
      </c>
      <c r="R170" s="79">
        <f>'1 Raw Data'!T170-'1 Raw Data'!$D170</f>
        <v>896.40200000000004</v>
      </c>
      <c r="U170" s="120">
        <v>677</v>
      </c>
      <c r="V170" s="120">
        <f>'1 Raw Data'!X170-'1 Raw Data'!$D170</f>
        <v>640.58200000000011</v>
      </c>
    </row>
    <row r="171" spans="1:22" x14ac:dyDescent="0.2">
      <c r="A171" s="78">
        <v>678</v>
      </c>
      <c r="B171" s="78">
        <f>'1 Raw Data'!D171-'1 Raw Data'!$D171</f>
        <v>0</v>
      </c>
      <c r="E171" s="82">
        <v>678</v>
      </c>
      <c r="F171" s="82">
        <f>'1 Raw Data'!H171-'1 Raw Data'!$D171</f>
        <v>93.024000000000001</v>
      </c>
      <c r="I171" s="81">
        <v>678</v>
      </c>
      <c r="J171" s="81">
        <f>'1 Raw Data'!L171-'1 Raw Data'!$D171</f>
        <v>453.15999999999997</v>
      </c>
      <c r="M171" s="80">
        <v>678</v>
      </c>
      <c r="N171" s="80">
        <f>'1 Raw Data'!P171-'1 Raw Data'!$D171</f>
        <v>202.05799999999999</v>
      </c>
      <c r="Q171" s="79">
        <v>678</v>
      </c>
      <c r="R171" s="79">
        <f>'1 Raw Data'!T171-'1 Raw Data'!$D171</f>
        <v>827.0379999999999</v>
      </c>
      <c r="U171" s="120">
        <v>678</v>
      </c>
      <c r="V171" s="120">
        <f>'1 Raw Data'!X171-'1 Raw Data'!$D171</f>
        <v>613.90800000000002</v>
      </c>
    </row>
    <row r="172" spans="1:22" x14ac:dyDescent="0.2">
      <c r="A172" s="78">
        <v>679</v>
      </c>
      <c r="B172" s="78">
        <f>'1 Raw Data'!D172-'1 Raw Data'!$D172</f>
        <v>0</v>
      </c>
      <c r="E172" s="82">
        <v>679</v>
      </c>
      <c r="F172" s="82">
        <f>'1 Raw Data'!H172-'1 Raw Data'!$D172</f>
        <v>102.024</v>
      </c>
      <c r="I172" s="81">
        <v>679</v>
      </c>
      <c r="J172" s="81">
        <f>'1 Raw Data'!L172-'1 Raw Data'!$D172</f>
        <v>477.82800000000003</v>
      </c>
      <c r="M172" s="80">
        <v>679</v>
      </c>
      <c r="N172" s="80">
        <f>'1 Raw Data'!P172-'1 Raw Data'!$D172</f>
        <v>296.41900000000004</v>
      </c>
      <c r="Q172" s="79">
        <v>679</v>
      </c>
      <c r="R172" s="79">
        <f>'1 Raw Data'!T172-'1 Raw Data'!$D172</f>
        <v>814.34800000000018</v>
      </c>
      <c r="U172" s="120">
        <v>679</v>
      </c>
      <c r="V172" s="120">
        <f>'1 Raw Data'!X172-'1 Raw Data'!$D172</f>
        <v>610.55799999999999</v>
      </c>
    </row>
    <row r="173" spans="1:22" x14ac:dyDescent="0.2">
      <c r="A173" s="78">
        <v>680</v>
      </c>
      <c r="B173" s="78">
        <f>'1 Raw Data'!D173-'1 Raw Data'!$D173</f>
        <v>0</v>
      </c>
      <c r="E173" s="82">
        <v>680</v>
      </c>
      <c r="F173" s="82">
        <f>'1 Raw Data'!H173-'1 Raw Data'!$D173</f>
        <v>103.69200000000001</v>
      </c>
      <c r="I173" s="81">
        <v>680</v>
      </c>
      <c r="J173" s="81">
        <f>'1 Raw Data'!L173-'1 Raw Data'!$D173</f>
        <v>427.47500000000002</v>
      </c>
      <c r="M173" s="80">
        <v>680</v>
      </c>
      <c r="N173" s="80">
        <f>'1 Raw Data'!P173-'1 Raw Data'!$D173</f>
        <v>264.07600000000002</v>
      </c>
      <c r="Q173" s="79">
        <v>680</v>
      </c>
      <c r="R173" s="79">
        <f>'1 Raw Data'!T173-'1 Raw Data'!$D173</f>
        <v>756.65099999999995</v>
      </c>
      <c r="U173" s="120">
        <v>680</v>
      </c>
      <c r="V173" s="120">
        <f>'1 Raw Data'!X173-'1 Raw Data'!$D173</f>
        <v>580.21600000000001</v>
      </c>
    </row>
    <row r="174" spans="1:22" x14ac:dyDescent="0.2">
      <c r="A174" s="78">
        <v>681</v>
      </c>
      <c r="B174" s="78">
        <f>'1 Raw Data'!D174-'1 Raw Data'!$D174</f>
        <v>0</v>
      </c>
      <c r="E174" s="82">
        <v>681</v>
      </c>
      <c r="F174" s="82">
        <f>'1 Raw Data'!H174-'1 Raw Data'!$D174</f>
        <v>108.69399999999996</v>
      </c>
      <c r="I174" s="81">
        <v>681</v>
      </c>
      <c r="J174" s="81">
        <f>'1 Raw Data'!L174-'1 Raw Data'!$D174</f>
        <v>444.15099999999995</v>
      </c>
      <c r="M174" s="80">
        <v>681</v>
      </c>
      <c r="N174" s="80">
        <f>'1 Raw Data'!P174-'1 Raw Data'!$D174</f>
        <v>202.72199999999998</v>
      </c>
      <c r="Q174" s="79">
        <v>681</v>
      </c>
      <c r="R174" s="79">
        <f>'1 Raw Data'!T174-'1 Raw Data'!$D174</f>
        <v>770.66300000000001</v>
      </c>
      <c r="U174" s="120">
        <v>681</v>
      </c>
      <c r="V174" s="120">
        <f>'1 Raw Data'!X174-'1 Raw Data'!$D174</f>
        <v>567.54399999999998</v>
      </c>
    </row>
    <row r="175" spans="1:22" x14ac:dyDescent="0.2">
      <c r="A175" s="78">
        <v>682</v>
      </c>
      <c r="B175" s="78">
        <f>'1 Raw Data'!D175-'1 Raw Data'!$D175</f>
        <v>0</v>
      </c>
      <c r="E175" s="82">
        <v>682</v>
      </c>
      <c r="F175" s="82">
        <f>'1 Raw Data'!H175-'1 Raw Data'!$D175</f>
        <v>107.69399999999996</v>
      </c>
      <c r="I175" s="81">
        <v>682</v>
      </c>
      <c r="J175" s="81">
        <f>'1 Raw Data'!L175-'1 Raw Data'!$D175</f>
        <v>410.46799999999996</v>
      </c>
      <c r="M175" s="80">
        <v>682</v>
      </c>
      <c r="N175" s="80">
        <f>'1 Raw Data'!P175-'1 Raw Data'!$D175</f>
        <v>226.39700000000005</v>
      </c>
      <c r="Q175" s="79">
        <v>682</v>
      </c>
      <c r="R175" s="79">
        <f>'1 Raw Data'!T175-'1 Raw Data'!$D175</f>
        <v>721.298</v>
      </c>
      <c r="U175" s="120">
        <v>682</v>
      </c>
      <c r="V175" s="120">
        <f>'1 Raw Data'!X175-'1 Raw Data'!$D175</f>
        <v>565.20900000000006</v>
      </c>
    </row>
    <row r="176" spans="1:22" x14ac:dyDescent="0.2">
      <c r="A176" s="78">
        <v>683</v>
      </c>
      <c r="B176" s="78">
        <f>'1 Raw Data'!D176-'1 Raw Data'!$D176</f>
        <v>0</v>
      </c>
      <c r="E176" s="82">
        <v>683</v>
      </c>
      <c r="F176" s="82">
        <f>'1 Raw Data'!H176-'1 Raw Data'!$D176</f>
        <v>70.350999999999999</v>
      </c>
      <c r="I176" s="81">
        <v>683</v>
      </c>
      <c r="J176" s="81">
        <f>'1 Raw Data'!L176-'1 Raw Data'!$D176</f>
        <v>355.44900000000001</v>
      </c>
      <c r="M176" s="80">
        <v>683</v>
      </c>
      <c r="N176" s="80">
        <f>'1 Raw Data'!P176-'1 Raw Data'!$D176</f>
        <v>183.05099999999999</v>
      </c>
      <c r="Q176" s="79">
        <v>683</v>
      </c>
      <c r="R176" s="79">
        <f>'1 Raw Data'!T176-'1 Raw Data'!$D176</f>
        <v>657.93200000000002</v>
      </c>
      <c r="U176" s="120">
        <v>683</v>
      </c>
      <c r="V176" s="120">
        <f>'1 Raw Data'!X176-'1 Raw Data'!$D176</f>
        <v>510.85399999999998</v>
      </c>
    </row>
    <row r="177" spans="1:22" x14ac:dyDescent="0.2">
      <c r="A177" s="78">
        <v>684</v>
      </c>
      <c r="B177" s="78">
        <f>'1 Raw Data'!D177-'1 Raw Data'!$D177</f>
        <v>0</v>
      </c>
      <c r="E177" s="82">
        <v>684</v>
      </c>
      <c r="F177" s="82">
        <f>'1 Raw Data'!H177-'1 Raw Data'!$D177</f>
        <v>117.363</v>
      </c>
      <c r="I177" s="81">
        <v>684</v>
      </c>
      <c r="J177" s="81">
        <f>'1 Raw Data'!L177-'1 Raw Data'!$D177</f>
        <v>394.79199999999997</v>
      </c>
      <c r="M177" s="80">
        <v>684</v>
      </c>
      <c r="N177" s="80">
        <f>'1 Raw Data'!P177-'1 Raw Data'!$D177</f>
        <v>246.06800000000004</v>
      </c>
      <c r="Q177" s="79">
        <v>684</v>
      </c>
      <c r="R177" s="79">
        <f>'1 Raw Data'!T177-'1 Raw Data'!$D177</f>
        <v>674.60099999999989</v>
      </c>
      <c r="U177" s="120">
        <v>684</v>
      </c>
      <c r="V177" s="120">
        <f>'1 Raw Data'!X177-'1 Raw Data'!$D177</f>
        <v>503.50700000000001</v>
      </c>
    </row>
    <row r="178" spans="1:22" x14ac:dyDescent="0.2">
      <c r="A178" s="78">
        <v>685</v>
      </c>
      <c r="B178" s="78">
        <f>'1 Raw Data'!D178-'1 Raw Data'!$D178</f>
        <v>0</v>
      </c>
      <c r="E178" s="82">
        <v>685</v>
      </c>
      <c r="F178" s="82">
        <f>'1 Raw Data'!H178-'1 Raw Data'!$D178</f>
        <v>78.019000000000005</v>
      </c>
      <c r="I178" s="81">
        <v>685</v>
      </c>
      <c r="J178" s="81">
        <f>'1 Raw Data'!L178-'1 Raw Data'!$D178</f>
        <v>360.78199999999998</v>
      </c>
      <c r="M178" s="80">
        <v>685</v>
      </c>
      <c r="N178" s="80">
        <f>'1 Raw Data'!P178-'1 Raw Data'!$D178</f>
        <v>175.38100000000003</v>
      </c>
      <c r="Q178" s="79">
        <v>685</v>
      </c>
      <c r="R178" s="79">
        <f>'1 Raw Data'!T178-'1 Raw Data'!$D178</f>
        <v>642.91600000000017</v>
      </c>
      <c r="U178" s="120">
        <v>685</v>
      </c>
      <c r="V178" s="120">
        <f>'1 Raw Data'!X178-'1 Raw Data'!$D178</f>
        <v>495.17599999999999</v>
      </c>
    </row>
    <row r="179" spans="1:22" x14ac:dyDescent="0.2">
      <c r="A179" s="78">
        <v>686</v>
      </c>
      <c r="B179" s="78">
        <f>'1 Raw Data'!D179-'1 Raw Data'!$D179</f>
        <v>0</v>
      </c>
      <c r="E179" s="82">
        <v>686</v>
      </c>
      <c r="F179" s="82">
        <f>'1 Raw Data'!H179-'1 Raw Data'!$D179</f>
        <v>73.685000000000002</v>
      </c>
      <c r="I179" s="81">
        <v>686</v>
      </c>
      <c r="J179" s="81">
        <f>'1 Raw Data'!L179-'1 Raw Data'!$D179</f>
        <v>359.447</v>
      </c>
      <c r="M179" s="80">
        <v>686</v>
      </c>
      <c r="N179" s="80">
        <f>'1 Raw Data'!P179-'1 Raw Data'!$D179</f>
        <v>196.721</v>
      </c>
      <c r="Q179" s="79">
        <v>686</v>
      </c>
      <c r="R179" s="79">
        <f>'1 Raw Data'!T179-'1 Raw Data'!$D179</f>
        <v>625.91</v>
      </c>
      <c r="U179" s="120">
        <v>686</v>
      </c>
      <c r="V179" s="120">
        <f>'1 Raw Data'!X179-'1 Raw Data'!$D179</f>
        <v>458.15800000000002</v>
      </c>
    </row>
    <row r="180" spans="1:22" x14ac:dyDescent="0.2">
      <c r="A180" s="78">
        <v>687</v>
      </c>
      <c r="B180" s="78">
        <f>'1 Raw Data'!D180-'1 Raw Data'!$D180</f>
        <v>0</v>
      </c>
      <c r="E180" s="82">
        <v>687</v>
      </c>
      <c r="F180" s="82">
        <f>'1 Raw Data'!H180-'1 Raw Data'!$D180</f>
        <v>99.357999999999947</v>
      </c>
      <c r="I180" s="81">
        <v>687</v>
      </c>
      <c r="J180" s="81">
        <f>'1 Raw Data'!L180-'1 Raw Data'!$D180</f>
        <v>380.45600000000002</v>
      </c>
      <c r="M180" s="80">
        <v>687</v>
      </c>
      <c r="N180" s="80">
        <f>'1 Raw Data'!P180-'1 Raw Data'!$D180</f>
        <v>202.72299999999996</v>
      </c>
      <c r="Q180" s="79">
        <v>687</v>
      </c>
      <c r="R180" s="79">
        <f>'1 Raw Data'!T180-'1 Raw Data'!$D180</f>
        <v>606.90099999999995</v>
      </c>
      <c r="U180" s="120">
        <v>687</v>
      </c>
      <c r="V180" s="120">
        <f>'1 Raw Data'!X180-'1 Raw Data'!$D180</f>
        <v>486.50400000000002</v>
      </c>
    </row>
    <row r="181" spans="1:22" x14ac:dyDescent="0.2">
      <c r="A181" s="78">
        <v>688</v>
      </c>
      <c r="B181" s="78">
        <f>'1 Raw Data'!D181-'1 Raw Data'!$D181</f>
        <v>0</v>
      </c>
      <c r="E181" s="82">
        <v>688</v>
      </c>
      <c r="F181" s="82">
        <f>'1 Raw Data'!H181-'1 Raw Data'!$D181</f>
        <v>75.018000000000029</v>
      </c>
      <c r="I181" s="81">
        <v>688</v>
      </c>
      <c r="J181" s="81">
        <f>'1 Raw Data'!L181-'1 Raw Data'!$D181</f>
        <v>353.44200000000006</v>
      </c>
      <c r="M181" s="80">
        <v>688</v>
      </c>
      <c r="N181" s="80">
        <f>'1 Raw Data'!P181-'1 Raw Data'!$D181</f>
        <v>239.06599999999997</v>
      </c>
      <c r="Q181" s="79">
        <v>688</v>
      </c>
      <c r="R181" s="79">
        <f>'1 Raw Data'!T181-'1 Raw Data'!$D181</f>
        <v>605.55799999999999</v>
      </c>
      <c r="U181" s="120">
        <v>688</v>
      </c>
      <c r="V181" s="120">
        <f>'1 Raw Data'!X181-'1 Raw Data'!$D181</f>
        <v>467.49100000000004</v>
      </c>
    </row>
    <row r="182" spans="1:22" x14ac:dyDescent="0.2">
      <c r="A182" s="78">
        <v>689</v>
      </c>
      <c r="B182" s="78">
        <f>'1 Raw Data'!D182-'1 Raw Data'!$D182</f>
        <v>0</v>
      </c>
      <c r="E182" s="82">
        <v>689</v>
      </c>
      <c r="F182" s="82">
        <f>'1 Raw Data'!H182-'1 Raw Data'!$D182</f>
        <v>88.021999999999991</v>
      </c>
      <c r="I182" s="81">
        <v>689</v>
      </c>
      <c r="J182" s="81">
        <f>'1 Raw Data'!L182-'1 Raw Data'!$D182</f>
        <v>316.76299999999992</v>
      </c>
      <c r="M182" s="80">
        <v>689</v>
      </c>
      <c r="N182" s="80">
        <f>'1 Raw Data'!P182-'1 Raw Data'!$D182</f>
        <v>176.38099999999997</v>
      </c>
      <c r="Q182" s="79">
        <v>689</v>
      </c>
      <c r="R182" s="79">
        <f>'1 Raw Data'!T182-'1 Raw Data'!$D182</f>
        <v>562.54200000000003</v>
      </c>
      <c r="U182" s="120">
        <v>689</v>
      </c>
      <c r="V182" s="120">
        <f>'1 Raw Data'!X182-'1 Raw Data'!$D182</f>
        <v>440.81600000000003</v>
      </c>
    </row>
    <row r="183" spans="1:22" x14ac:dyDescent="0.2">
      <c r="A183" s="78">
        <v>690</v>
      </c>
      <c r="B183" s="78">
        <f>'1 Raw Data'!D183-'1 Raw Data'!$D183</f>
        <v>0</v>
      </c>
      <c r="E183" s="82">
        <v>690</v>
      </c>
      <c r="F183" s="82">
        <f>'1 Raw Data'!H183-'1 Raw Data'!$D183</f>
        <v>77.018999999999949</v>
      </c>
      <c r="I183" s="81">
        <v>690</v>
      </c>
      <c r="J183" s="81">
        <f>'1 Raw Data'!L183-'1 Raw Data'!$D183</f>
        <v>283.41800000000001</v>
      </c>
      <c r="M183" s="80">
        <v>690</v>
      </c>
      <c r="N183" s="80">
        <f>'1 Raw Data'!P183-'1 Raw Data'!$D183</f>
        <v>174.38099999999997</v>
      </c>
      <c r="Q183" s="79">
        <v>690</v>
      </c>
      <c r="R183" s="79">
        <f>'1 Raw Data'!T183-'1 Raw Data'!$D183</f>
        <v>549.53699999999992</v>
      </c>
      <c r="U183" s="120">
        <v>690</v>
      </c>
      <c r="V183" s="120">
        <f>'1 Raw Data'!X183-'1 Raw Data'!$D183</f>
        <v>470.16399999999999</v>
      </c>
    </row>
    <row r="184" spans="1:22" x14ac:dyDescent="0.2">
      <c r="A184" s="78">
        <v>691</v>
      </c>
      <c r="B184" s="78">
        <f>'1 Raw Data'!D184-'1 Raw Data'!$D184</f>
        <v>0</v>
      </c>
      <c r="E184" s="82">
        <v>691</v>
      </c>
      <c r="F184" s="82">
        <f>'1 Raw Data'!H184-'1 Raw Data'!$D184</f>
        <v>151.03699999999998</v>
      </c>
      <c r="I184" s="81">
        <v>691</v>
      </c>
      <c r="J184" s="81">
        <f>'1 Raw Data'!L184-'1 Raw Data'!$D184</f>
        <v>336.76500000000004</v>
      </c>
      <c r="M184" s="80">
        <v>691</v>
      </c>
      <c r="N184" s="80">
        <f>'1 Raw Data'!P184-'1 Raw Data'!$D184</f>
        <v>177.04400000000004</v>
      </c>
      <c r="Q184" s="79">
        <v>691</v>
      </c>
      <c r="R184" s="79">
        <f>'1 Raw Data'!T184-'1 Raw Data'!$D184</f>
        <v>581.54099999999994</v>
      </c>
      <c r="U184" s="120">
        <v>691</v>
      </c>
      <c r="V184" s="120">
        <f>'1 Raw Data'!X184-'1 Raw Data'!$D184</f>
        <v>466.15199999999999</v>
      </c>
    </row>
    <row r="185" spans="1:22" x14ac:dyDescent="0.2">
      <c r="A185" s="78">
        <v>692</v>
      </c>
      <c r="B185" s="78">
        <f>'1 Raw Data'!D185-'1 Raw Data'!$D185</f>
        <v>0</v>
      </c>
      <c r="E185" s="82">
        <v>692</v>
      </c>
      <c r="F185" s="82">
        <f>'1 Raw Data'!H185-'1 Raw Data'!$D185</f>
        <v>45.343999999999994</v>
      </c>
      <c r="I185" s="81">
        <v>692</v>
      </c>
      <c r="J185" s="81">
        <f>'1 Raw Data'!L185-'1 Raw Data'!$D185</f>
        <v>289.08699999999999</v>
      </c>
      <c r="M185" s="80">
        <v>692</v>
      </c>
      <c r="N185" s="80">
        <f>'1 Raw Data'!P185-'1 Raw Data'!$D185</f>
        <v>164.71100000000001</v>
      </c>
      <c r="Q185" s="79">
        <v>692</v>
      </c>
      <c r="R185" s="79">
        <f>'1 Raw Data'!T185-'1 Raw Data'!$D185</f>
        <v>512.18600000000004</v>
      </c>
      <c r="U185" s="120">
        <v>692</v>
      </c>
      <c r="V185" s="120">
        <f>'1 Raw Data'!X185-'1 Raw Data'!$D185</f>
        <v>381.125</v>
      </c>
    </row>
    <row r="186" spans="1:22" x14ac:dyDescent="0.2">
      <c r="A186" s="78">
        <v>693</v>
      </c>
      <c r="B186" s="78">
        <f>'1 Raw Data'!D186-'1 Raw Data'!$D186</f>
        <v>0</v>
      </c>
      <c r="E186" s="82">
        <v>693</v>
      </c>
      <c r="F186" s="82">
        <f>'1 Raw Data'!H186-'1 Raw Data'!$D186</f>
        <v>92.355000000000018</v>
      </c>
      <c r="I186" s="81">
        <v>693</v>
      </c>
      <c r="J186" s="81">
        <f>'1 Raw Data'!L186-'1 Raw Data'!$D186</f>
        <v>315.42500000000001</v>
      </c>
      <c r="M186" s="80">
        <v>693</v>
      </c>
      <c r="N186" s="80">
        <f>'1 Raw Data'!P186-'1 Raw Data'!$D186</f>
        <v>198.05099999999999</v>
      </c>
      <c r="Q186" s="79">
        <v>693</v>
      </c>
      <c r="R186" s="79">
        <f>'1 Raw Data'!T186-'1 Raw Data'!$D186</f>
        <v>485.49600000000004</v>
      </c>
      <c r="U186" s="120">
        <v>693</v>
      </c>
      <c r="V186" s="120">
        <f>'1 Raw Data'!X186-'1 Raw Data'!$D186</f>
        <v>385.11899999999997</v>
      </c>
    </row>
    <row r="187" spans="1:22" x14ac:dyDescent="0.2">
      <c r="A187" s="78">
        <v>694</v>
      </c>
      <c r="B187" s="78">
        <f>'1 Raw Data'!D187-'1 Raw Data'!$D187</f>
        <v>0</v>
      </c>
      <c r="E187" s="82">
        <v>694</v>
      </c>
      <c r="F187" s="82">
        <f>'1 Raw Data'!H187-'1 Raw Data'!$D187</f>
        <v>66.682999999999993</v>
      </c>
      <c r="I187" s="81">
        <v>694</v>
      </c>
      <c r="J187" s="81">
        <f>'1 Raw Data'!L187-'1 Raw Data'!$D187</f>
        <v>282.75000000000006</v>
      </c>
      <c r="M187" s="80">
        <v>694</v>
      </c>
      <c r="N187" s="80">
        <f>'1 Raw Data'!P187-'1 Raw Data'!$D187</f>
        <v>135.36799999999999</v>
      </c>
      <c r="Q187" s="79">
        <v>694</v>
      </c>
      <c r="R187" s="79">
        <f>'1 Raw Data'!T187-'1 Raw Data'!$D187</f>
        <v>492.50600000000003</v>
      </c>
      <c r="U187" s="120">
        <v>694</v>
      </c>
      <c r="V187" s="120">
        <f>'1 Raw Data'!X187-'1 Raw Data'!$D187</f>
        <v>395.46100000000007</v>
      </c>
    </row>
    <row r="188" spans="1:22" x14ac:dyDescent="0.2">
      <c r="A188" s="78">
        <v>695</v>
      </c>
      <c r="B188" s="78">
        <f>'1 Raw Data'!D188-'1 Raw Data'!$D188</f>
        <v>0</v>
      </c>
      <c r="E188" s="82">
        <v>695</v>
      </c>
      <c r="F188" s="82">
        <f>'1 Raw Data'!H188-'1 Raw Data'!$D188</f>
        <v>51.67900000000003</v>
      </c>
      <c r="I188" s="81">
        <v>695</v>
      </c>
      <c r="J188" s="81">
        <f>'1 Raw Data'!L188-'1 Raw Data'!$D188</f>
        <v>282.08300000000003</v>
      </c>
      <c r="M188" s="80">
        <v>695</v>
      </c>
      <c r="N188" s="80">
        <f>'1 Raw Data'!P188-'1 Raw Data'!$D188</f>
        <v>135.36799999999999</v>
      </c>
      <c r="Q188" s="79">
        <v>695</v>
      </c>
      <c r="R188" s="79">
        <f>'1 Raw Data'!T188-'1 Raw Data'!$D188</f>
        <v>498.17500000000001</v>
      </c>
      <c r="U188" s="120">
        <v>695</v>
      </c>
      <c r="V188" s="120">
        <f>'1 Raw Data'!X188-'1 Raw Data'!$D188</f>
        <v>368.78400000000005</v>
      </c>
    </row>
    <row r="189" spans="1:22" x14ac:dyDescent="0.2">
      <c r="A189" s="78">
        <v>696</v>
      </c>
      <c r="B189" s="78">
        <f>'1 Raw Data'!D189-'1 Raw Data'!$D189</f>
        <v>0</v>
      </c>
      <c r="E189" s="82">
        <v>696</v>
      </c>
      <c r="F189" s="82">
        <f>'1 Raw Data'!H189-'1 Raw Data'!$D189</f>
        <v>79.352000000000032</v>
      </c>
      <c r="I189" s="81">
        <v>696</v>
      </c>
      <c r="J189" s="81">
        <f>'1 Raw Data'!L189-'1 Raw Data'!$D189</f>
        <v>272.411</v>
      </c>
      <c r="M189" s="80">
        <v>696</v>
      </c>
      <c r="N189" s="80">
        <f>'1 Raw Data'!P189-'1 Raw Data'!$D189</f>
        <v>166.70999999999998</v>
      </c>
      <c r="Q189" s="79">
        <v>696</v>
      </c>
      <c r="R189" s="79">
        <f>'1 Raw Data'!T189-'1 Raw Data'!$D189</f>
        <v>444.48000000000008</v>
      </c>
      <c r="U189" s="120">
        <v>696</v>
      </c>
      <c r="V189" s="120">
        <f>'1 Raw Data'!X189-'1 Raw Data'!$D189</f>
        <v>350.44</v>
      </c>
    </row>
    <row r="190" spans="1:22" x14ac:dyDescent="0.2">
      <c r="A190" s="78">
        <v>697</v>
      </c>
      <c r="B190" s="78">
        <f>'1 Raw Data'!D190-'1 Raw Data'!$D190</f>
        <v>0</v>
      </c>
      <c r="E190" s="82">
        <v>697</v>
      </c>
      <c r="F190" s="82">
        <f>'1 Raw Data'!H190-'1 Raw Data'!$D190</f>
        <v>66.349999999999966</v>
      </c>
      <c r="I190" s="81">
        <v>697</v>
      </c>
      <c r="J190" s="81">
        <f>'1 Raw Data'!L190-'1 Raw Data'!$D190</f>
        <v>267.41200000000003</v>
      </c>
      <c r="M190" s="80">
        <v>697</v>
      </c>
      <c r="N190" s="80">
        <f>'1 Raw Data'!P190-'1 Raw Data'!$D190</f>
        <v>132.70100000000002</v>
      </c>
      <c r="Q190" s="79">
        <v>697</v>
      </c>
      <c r="R190" s="79">
        <f>'1 Raw Data'!T190-'1 Raw Data'!$D190</f>
        <v>419.80599999999993</v>
      </c>
      <c r="U190" s="120">
        <v>697</v>
      </c>
      <c r="V190" s="120">
        <f>'1 Raw Data'!X190-'1 Raw Data'!$D190</f>
        <v>330.76900000000001</v>
      </c>
    </row>
    <row r="191" spans="1:22" x14ac:dyDescent="0.2">
      <c r="A191" s="78">
        <v>698</v>
      </c>
      <c r="B191" s="78">
        <f>'1 Raw Data'!D191-'1 Raw Data'!$D191</f>
        <v>0</v>
      </c>
      <c r="E191" s="82">
        <v>698</v>
      </c>
      <c r="F191" s="82">
        <f>'1 Raw Data'!H191-'1 Raw Data'!$D191</f>
        <v>73.350000000000023</v>
      </c>
      <c r="I191" s="81">
        <v>698</v>
      </c>
      <c r="J191" s="81">
        <f>'1 Raw Data'!L191-'1 Raw Data'!$D191</f>
        <v>255.73800000000006</v>
      </c>
      <c r="M191" s="80">
        <v>698</v>
      </c>
      <c r="N191" s="80">
        <f>'1 Raw Data'!P191-'1 Raw Data'!$D191</f>
        <v>166.70899999999995</v>
      </c>
      <c r="Q191" s="79">
        <v>698</v>
      </c>
      <c r="R191" s="79">
        <f>'1 Raw Data'!T191-'1 Raw Data'!$D191</f>
        <v>462.82100000000003</v>
      </c>
      <c r="U191" s="120">
        <v>698</v>
      </c>
      <c r="V191" s="120">
        <f>'1 Raw Data'!X191-'1 Raw Data'!$D191</f>
        <v>340.43600000000004</v>
      </c>
    </row>
    <row r="192" spans="1:22" x14ac:dyDescent="0.2">
      <c r="A192" s="78">
        <v>699</v>
      </c>
      <c r="B192" s="78">
        <f>'1 Raw Data'!D192-'1 Raw Data'!$D192</f>
        <v>0</v>
      </c>
      <c r="E192" s="82">
        <v>699</v>
      </c>
      <c r="F192" s="82">
        <f>'1 Raw Data'!H192-'1 Raw Data'!$D192</f>
        <v>93.687000000000012</v>
      </c>
      <c r="I192" s="81">
        <v>699</v>
      </c>
      <c r="J192" s="81">
        <f>'1 Raw Data'!L192-'1 Raw Data'!$D192</f>
        <v>258.73500000000001</v>
      </c>
      <c r="M192" s="80">
        <v>699</v>
      </c>
      <c r="N192" s="80">
        <f>'1 Raw Data'!P192-'1 Raw Data'!$D192</f>
        <v>193.048</v>
      </c>
      <c r="Q192" s="79">
        <v>699</v>
      </c>
      <c r="R192" s="79">
        <f>'1 Raw Data'!T192-'1 Raw Data'!$D192</f>
        <v>452.476</v>
      </c>
      <c r="U192" s="120">
        <v>699</v>
      </c>
      <c r="V192" s="120">
        <f>'1 Raw Data'!X192-'1 Raw Data'!$D192</f>
        <v>338.43000000000006</v>
      </c>
    </row>
    <row r="193" spans="1:22" x14ac:dyDescent="0.2">
      <c r="A193" s="78">
        <v>700</v>
      </c>
      <c r="B193" s="78">
        <f>'1 Raw Data'!D193-'1 Raw Data'!$D193</f>
        <v>0</v>
      </c>
      <c r="E193" s="82">
        <v>700</v>
      </c>
      <c r="F193" s="82">
        <f>'1 Raw Data'!H193-'1 Raw Data'!$D193</f>
        <v>49.677999999999997</v>
      </c>
      <c r="I193" s="81">
        <v>700</v>
      </c>
      <c r="J193" s="81">
        <f>'1 Raw Data'!L193-'1 Raw Data'!$D193</f>
        <v>238.06700000000001</v>
      </c>
      <c r="M193" s="80">
        <v>700</v>
      </c>
      <c r="N193" s="80">
        <f>'1 Raw Data'!P193-'1 Raw Data'!$D193</f>
        <v>153.70699999999999</v>
      </c>
      <c r="Q193" s="79">
        <v>700</v>
      </c>
      <c r="R193" s="79">
        <f>'1 Raw Data'!T193-'1 Raw Data'!$D193</f>
        <v>400.79700000000003</v>
      </c>
      <c r="U193" s="120">
        <v>700</v>
      </c>
      <c r="V193" s="120">
        <f>'1 Raw Data'!X193-'1 Raw Data'!$D193</f>
        <v>316.76200000000006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95"/>
  <sheetViews>
    <sheetView zoomScale="90" zoomScaleNormal="90" workbookViewId="0">
      <pane ySplit="8775" topLeftCell="A200"/>
      <selection pane="bottomLeft" activeCell="R210" sqref="R210"/>
    </sheetView>
  </sheetViews>
  <sheetFormatPr defaultColWidth="8.125" defaultRowHeight="12.75" x14ac:dyDescent="0.2"/>
  <cols>
    <col min="1" max="1" width="8.125" style="9"/>
    <col min="2" max="3" width="8.125" style="10"/>
    <col min="4" max="4" width="8.125" style="11"/>
    <col min="5" max="5" width="8.125" style="9"/>
    <col min="6" max="7" width="8.125" style="10"/>
    <col min="8" max="8" width="8.125" style="11"/>
    <col min="9" max="9" width="8.125" style="9"/>
    <col min="10" max="11" width="8.125" style="10"/>
    <col min="12" max="12" width="8.125" style="11"/>
    <col min="13" max="13" width="8.125" style="2"/>
    <col min="14" max="17" width="8.125" style="57"/>
    <col min="18" max="18" width="8.125" style="2"/>
    <col min="19" max="19" width="8.125" style="64"/>
    <col min="20" max="22" width="8.125" style="64" customWidth="1"/>
    <col min="23" max="26" width="8.125" style="77"/>
    <col min="27" max="30" width="8.125" style="27"/>
    <col min="31" max="16384" width="8.125" style="2"/>
  </cols>
  <sheetData>
    <row r="1" spans="1:30" x14ac:dyDescent="0.2">
      <c r="A1" s="53"/>
      <c r="B1" s="7"/>
      <c r="C1" s="7"/>
      <c r="D1" s="8"/>
      <c r="E1" s="6"/>
      <c r="F1" s="7"/>
      <c r="G1" s="7"/>
      <c r="H1" s="8"/>
      <c r="I1" s="6"/>
      <c r="J1" s="7"/>
      <c r="K1" s="7"/>
      <c r="L1" s="8"/>
      <c r="S1" s="69"/>
      <c r="T1" s="69"/>
      <c r="U1" s="69"/>
      <c r="V1" s="69"/>
    </row>
    <row r="2" spans="1:30" x14ac:dyDescent="0.2">
      <c r="A2" s="89"/>
      <c r="S2" s="69"/>
      <c r="T2" s="69"/>
      <c r="U2" s="69"/>
      <c r="V2" s="69"/>
    </row>
    <row r="3" spans="1:30" x14ac:dyDescent="0.2">
      <c r="A3" s="97" t="s">
        <v>44</v>
      </c>
      <c r="B3" s="12"/>
      <c r="C3" s="12"/>
      <c r="D3" s="98"/>
      <c r="E3" s="97" t="s">
        <v>45</v>
      </c>
      <c r="F3" s="12"/>
      <c r="G3" s="12"/>
      <c r="H3" s="98"/>
      <c r="I3" s="97" t="s">
        <v>102</v>
      </c>
      <c r="N3" s="59" t="s">
        <v>108</v>
      </c>
      <c r="O3" s="59"/>
      <c r="P3" s="59"/>
      <c r="Q3" s="59"/>
      <c r="R3" s="1"/>
      <c r="S3" s="83" t="s">
        <v>44</v>
      </c>
      <c r="T3" s="83"/>
      <c r="U3" s="83"/>
      <c r="V3" s="83"/>
      <c r="W3" s="85" t="s">
        <v>45</v>
      </c>
      <c r="X3" s="85"/>
      <c r="Y3" s="85"/>
      <c r="Z3" s="85"/>
      <c r="AA3" s="87" t="s">
        <v>102</v>
      </c>
      <c r="AB3" s="87"/>
    </row>
    <row r="5" spans="1:30" x14ac:dyDescent="0.2">
      <c r="A5" s="90" t="s">
        <v>101</v>
      </c>
      <c r="C5" s="10" t="s">
        <v>43</v>
      </c>
      <c r="E5" s="90" t="s">
        <v>101</v>
      </c>
      <c r="G5" s="10" t="s">
        <v>43</v>
      </c>
      <c r="I5" s="90" t="s">
        <v>101</v>
      </c>
      <c r="K5" s="10" t="s">
        <v>43</v>
      </c>
      <c r="N5" s="58" t="s">
        <v>101</v>
      </c>
      <c r="P5" s="57" t="s">
        <v>43</v>
      </c>
      <c r="S5" s="64" t="s">
        <v>101</v>
      </c>
      <c r="U5" s="64" t="s">
        <v>43</v>
      </c>
      <c r="W5" s="77" t="s">
        <v>101</v>
      </c>
      <c r="Y5" s="77" t="s">
        <v>43</v>
      </c>
      <c r="AA5" s="27" t="s">
        <v>101</v>
      </c>
      <c r="AC5" s="27" t="s">
        <v>43</v>
      </c>
    </row>
    <row r="6" spans="1:30" x14ac:dyDescent="0.2">
      <c r="A6" s="9" t="s">
        <v>36</v>
      </c>
      <c r="B6" s="10" t="s">
        <v>62</v>
      </c>
      <c r="C6" s="10" t="s">
        <v>36</v>
      </c>
      <c r="D6" s="11" t="s">
        <v>62</v>
      </c>
      <c r="E6" s="9" t="s">
        <v>36</v>
      </c>
      <c r="F6" s="10" t="s">
        <v>62</v>
      </c>
      <c r="G6" s="10" t="s">
        <v>36</v>
      </c>
      <c r="H6" s="11" t="s">
        <v>62</v>
      </c>
      <c r="I6" s="9" t="s">
        <v>36</v>
      </c>
      <c r="J6" s="10" t="s">
        <v>62</v>
      </c>
      <c r="K6" s="10" t="s">
        <v>36</v>
      </c>
      <c r="L6" s="11" t="s">
        <v>62</v>
      </c>
      <c r="N6" s="57" t="s">
        <v>36</v>
      </c>
      <c r="O6" s="57" t="s">
        <v>62</v>
      </c>
      <c r="P6" s="57" t="s">
        <v>36</v>
      </c>
      <c r="Q6" s="57" t="s">
        <v>62</v>
      </c>
      <c r="S6" s="64" t="s">
        <v>36</v>
      </c>
      <c r="T6" s="64" t="s">
        <v>62</v>
      </c>
      <c r="U6" s="64" t="s">
        <v>36</v>
      </c>
      <c r="V6" s="64" t="s">
        <v>62</v>
      </c>
      <c r="W6" s="77" t="s">
        <v>36</v>
      </c>
      <c r="X6" s="77" t="s">
        <v>62</v>
      </c>
      <c r="Y6" s="77" t="s">
        <v>36</v>
      </c>
      <c r="Z6" s="77" t="s">
        <v>62</v>
      </c>
      <c r="AA6" s="27" t="s">
        <v>36</v>
      </c>
      <c r="AB6" s="27" t="s">
        <v>62</v>
      </c>
      <c r="AC6" s="27" t="s">
        <v>36</v>
      </c>
      <c r="AD6" s="27" t="s">
        <v>62</v>
      </c>
    </row>
    <row r="7" spans="1:30" s="5" customFormat="1" x14ac:dyDescent="0.2">
      <c r="A7" s="91">
        <v>512</v>
      </c>
      <c r="B7" s="92">
        <f>T7</f>
        <v>735.46300000000008</v>
      </c>
      <c r="C7" s="92">
        <v>605</v>
      </c>
      <c r="D7" s="93">
        <f>V7</f>
        <v>601.96799999999996</v>
      </c>
      <c r="E7" s="91">
        <v>512</v>
      </c>
      <c r="F7" s="94">
        <f>X7-T7</f>
        <v>10.670000000000073</v>
      </c>
      <c r="G7" s="92">
        <v>605</v>
      </c>
      <c r="H7" s="95">
        <f>Z7-V7</f>
        <v>26339.019999999997</v>
      </c>
      <c r="I7" s="96">
        <v>512</v>
      </c>
      <c r="J7" s="94">
        <f>AB7-T7</f>
        <v>40045.03</v>
      </c>
      <c r="K7" s="92">
        <v>605</v>
      </c>
      <c r="L7" s="95">
        <f>AD7-V7</f>
        <v>62.039999999999964</v>
      </c>
      <c r="M7" s="2"/>
      <c r="N7" s="57">
        <v>512</v>
      </c>
      <c r="O7" s="57">
        <v>33891.593000000001</v>
      </c>
      <c r="P7" s="57">
        <v>605</v>
      </c>
      <c r="Q7" s="57">
        <v>16423.088</v>
      </c>
      <c r="R7" s="2"/>
      <c r="S7" s="64">
        <v>512</v>
      </c>
      <c r="T7" s="64">
        <v>735.46300000000008</v>
      </c>
      <c r="U7" s="64">
        <v>605</v>
      </c>
      <c r="V7" s="64">
        <v>601.96799999999996</v>
      </c>
      <c r="W7" s="86">
        <v>512</v>
      </c>
      <c r="X7" s="86">
        <v>746.13300000000015</v>
      </c>
      <c r="Y7" s="86">
        <v>605</v>
      </c>
      <c r="Z7" s="86">
        <v>26940.987999999998</v>
      </c>
      <c r="AA7" s="88">
        <v>512</v>
      </c>
      <c r="AB7" s="88">
        <v>40780.493000000002</v>
      </c>
      <c r="AC7" s="88">
        <v>605</v>
      </c>
      <c r="AD7" s="88">
        <v>664.00799999999992</v>
      </c>
    </row>
    <row r="8" spans="1:30" s="5" customFormat="1" x14ac:dyDescent="0.2">
      <c r="A8" s="91">
        <v>513</v>
      </c>
      <c r="B8" s="92">
        <f t="shared" ref="B8:B71" si="0">T8</f>
        <v>812.86199999999997</v>
      </c>
      <c r="C8" s="92">
        <v>606</v>
      </c>
      <c r="D8" s="93">
        <f t="shared" ref="D8:D71" si="1">V8</f>
        <v>572.9430000000001</v>
      </c>
      <c r="E8" s="91">
        <v>513</v>
      </c>
      <c r="F8" s="94">
        <f t="shared" ref="F8:F71" si="2">X8-T8</f>
        <v>-14.680000000000064</v>
      </c>
      <c r="G8" s="92">
        <v>606</v>
      </c>
      <c r="H8" s="95">
        <f t="shared" ref="H8:H71" si="3">Z8-V8</f>
        <v>26590.02</v>
      </c>
      <c r="I8" s="96">
        <v>513</v>
      </c>
      <c r="J8" s="94">
        <f t="shared" ref="J8:J71" si="4">AB8-T8</f>
        <v>42908.26</v>
      </c>
      <c r="K8" s="92">
        <v>606</v>
      </c>
      <c r="L8" s="95">
        <f t="shared" ref="L8:L71" si="5">AD8-V8</f>
        <v>87.7199999999998</v>
      </c>
      <c r="M8" s="2"/>
      <c r="N8" s="57">
        <v>513</v>
      </c>
      <c r="O8" s="57">
        <v>36497.122000000003</v>
      </c>
      <c r="P8" s="57">
        <v>606</v>
      </c>
      <c r="Q8" s="57">
        <v>16620.963</v>
      </c>
      <c r="R8" s="2"/>
      <c r="S8" s="64">
        <v>513</v>
      </c>
      <c r="T8" s="64">
        <v>812.86199999999997</v>
      </c>
      <c r="U8" s="64">
        <v>606</v>
      </c>
      <c r="V8" s="64">
        <v>572.9430000000001</v>
      </c>
      <c r="W8" s="86">
        <v>513</v>
      </c>
      <c r="X8" s="86">
        <v>798.1819999999999</v>
      </c>
      <c r="Y8" s="86">
        <v>606</v>
      </c>
      <c r="Z8" s="86">
        <v>27162.963</v>
      </c>
      <c r="AA8" s="88">
        <v>513</v>
      </c>
      <c r="AB8" s="88">
        <v>43721.122000000003</v>
      </c>
      <c r="AC8" s="88">
        <v>606</v>
      </c>
      <c r="AD8" s="88">
        <v>660.6629999999999</v>
      </c>
    </row>
    <row r="9" spans="1:30" s="5" customFormat="1" x14ac:dyDescent="0.2">
      <c r="A9" s="91">
        <v>514</v>
      </c>
      <c r="B9" s="92">
        <f t="shared" si="0"/>
        <v>807.19899999999996</v>
      </c>
      <c r="C9" s="92">
        <v>607</v>
      </c>
      <c r="D9" s="93">
        <f t="shared" si="1"/>
        <v>591.62400000000002</v>
      </c>
      <c r="E9" s="91">
        <v>514</v>
      </c>
      <c r="F9" s="94">
        <f t="shared" si="2"/>
        <v>50.380000000000109</v>
      </c>
      <c r="G9" s="92">
        <v>607</v>
      </c>
      <c r="H9" s="95">
        <f t="shared" si="3"/>
        <v>26957.37</v>
      </c>
      <c r="I9" s="96">
        <v>514</v>
      </c>
      <c r="J9" s="94">
        <f t="shared" si="4"/>
        <v>45914.549999999996</v>
      </c>
      <c r="K9" s="92">
        <v>607</v>
      </c>
      <c r="L9" s="95">
        <f t="shared" si="5"/>
        <v>8.0099999999999909</v>
      </c>
      <c r="M9" s="2"/>
      <c r="N9" s="57">
        <v>514</v>
      </c>
      <c r="O9" s="57">
        <v>38915.048999999999</v>
      </c>
      <c r="P9" s="57">
        <v>607</v>
      </c>
      <c r="Q9" s="57">
        <v>16708.493999999999</v>
      </c>
      <c r="R9" s="2"/>
      <c r="S9" s="64">
        <v>514</v>
      </c>
      <c r="T9" s="64">
        <v>807.19899999999996</v>
      </c>
      <c r="U9" s="64">
        <v>607</v>
      </c>
      <c r="V9" s="64">
        <v>591.62400000000002</v>
      </c>
      <c r="W9" s="86">
        <v>514</v>
      </c>
      <c r="X9" s="86">
        <v>857.57900000000006</v>
      </c>
      <c r="Y9" s="86">
        <v>607</v>
      </c>
      <c r="Z9" s="86">
        <v>27548.993999999999</v>
      </c>
      <c r="AA9" s="88">
        <v>514</v>
      </c>
      <c r="AB9" s="88">
        <v>46721.748999999996</v>
      </c>
      <c r="AC9" s="88">
        <v>607</v>
      </c>
      <c r="AD9" s="88">
        <v>599.63400000000001</v>
      </c>
    </row>
    <row r="10" spans="1:30" s="5" customFormat="1" x14ac:dyDescent="0.2">
      <c r="A10" s="91">
        <v>515</v>
      </c>
      <c r="B10" s="92">
        <f t="shared" si="0"/>
        <v>808.53000000000009</v>
      </c>
      <c r="C10" s="92">
        <v>608</v>
      </c>
      <c r="D10" s="93">
        <f t="shared" si="1"/>
        <v>583.27500000000009</v>
      </c>
      <c r="E10" s="91">
        <v>515</v>
      </c>
      <c r="F10" s="94">
        <f t="shared" si="2"/>
        <v>80.399999999999864</v>
      </c>
      <c r="G10" s="92">
        <v>608</v>
      </c>
      <c r="H10" s="95">
        <f t="shared" si="3"/>
        <v>26921.8</v>
      </c>
      <c r="I10" s="96">
        <v>515</v>
      </c>
      <c r="J10" s="94">
        <f t="shared" si="4"/>
        <v>47586.29</v>
      </c>
      <c r="K10" s="92">
        <v>608</v>
      </c>
      <c r="L10" s="95">
        <f t="shared" si="5"/>
        <v>61.039999999999964</v>
      </c>
      <c r="M10" s="2"/>
      <c r="N10" s="57">
        <v>515</v>
      </c>
      <c r="O10" s="57">
        <v>40405.019999999997</v>
      </c>
      <c r="P10" s="57">
        <v>608</v>
      </c>
      <c r="Q10" s="57">
        <v>16947.975000000002</v>
      </c>
      <c r="R10" s="2"/>
      <c r="S10" s="64">
        <v>515</v>
      </c>
      <c r="T10" s="64">
        <v>808.53000000000009</v>
      </c>
      <c r="U10" s="64">
        <v>608</v>
      </c>
      <c r="V10" s="64">
        <v>583.27500000000009</v>
      </c>
      <c r="W10" s="86">
        <v>515</v>
      </c>
      <c r="X10" s="86">
        <v>888.93</v>
      </c>
      <c r="Y10" s="86">
        <v>608</v>
      </c>
      <c r="Z10" s="86">
        <v>27505.075000000001</v>
      </c>
      <c r="AA10" s="88">
        <v>515</v>
      </c>
      <c r="AB10" s="88">
        <v>48394.82</v>
      </c>
      <c r="AC10" s="88">
        <v>608</v>
      </c>
      <c r="AD10" s="88">
        <v>644.31500000000005</v>
      </c>
    </row>
    <row r="11" spans="1:30" s="5" customFormat="1" x14ac:dyDescent="0.2">
      <c r="A11" s="91">
        <v>516</v>
      </c>
      <c r="B11" s="92">
        <f t="shared" si="0"/>
        <v>881.58300000000008</v>
      </c>
      <c r="C11" s="92">
        <v>609</v>
      </c>
      <c r="D11" s="93">
        <f t="shared" si="1"/>
        <v>509.57399999999996</v>
      </c>
      <c r="E11" s="91">
        <v>516</v>
      </c>
      <c r="F11" s="94">
        <f t="shared" si="2"/>
        <v>5.3399999999999181</v>
      </c>
      <c r="G11" s="92">
        <v>609</v>
      </c>
      <c r="H11" s="95">
        <f t="shared" si="3"/>
        <v>27065.69</v>
      </c>
      <c r="I11" s="96">
        <v>516</v>
      </c>
      <c r="J11" s="94">
        <f t="shared" si="4"/>
        <v>47923.880000000005</v>
      </c>
      <c r="K11" s="92">
        <v>609</v>
      </c>
      <c r="L11" s="95">
        <f t="shared" si="5"/>
        <v>110.40000000000009</v>
      </c>
      <c r="M11" s="2"/>
      <c r="N11" s="57">
        <v>516</v>
      </c>
      <c r="O11" s="57">
        <v>40619.463000000003</v>
      </c>
      <c r="P11" s="57">
        <v>609</v>
      </c>
      <c r="Q11" s="57">
        <v>16764.563999999998</v>
      </c>
      <c r="R11" s="2"/>
      <c r="S11" s="64">
        <v>516</v>
      </c>
      <c r="T11" s="64">
        <v>881.58300000000008</v>
      </c>
      <c r="U11" s="64">
        <v>609</v>
      </c>
      <c r="V11" s="64">
        <v>509.57399999999996</v>
      </c>
      <c r="W11" s="86">
        <v>516</v>
      </c>
      <c r="X11" s="86">
        <v>886.923</v>
      </c>
      <c r="Y11" s="86">
        <v>609</v>
      </c>
      <c r="Z11" s="86">
        <v>27575.263999999999</v>
      </c>
      <c r="AA11" s="88">
        <v>516</v>
      </c>
      <c r="AB11" s="88">
        <v>48805.463000000003</v>
      </c>
      <c r="AC11" s="88">
        <v>609</v>
      </c>
      <c r="AD11" s="88">
        <v>619.97400000000005</v>
      </c>
    </row>
    <row r="12" spans="1:30" s="5" customFormat="1" x14ac:dyDescent="0.2">
      <c r="A12" s="91">
        <v>517</v>
      </c>
      <c r="B12" s="92">
        <f t="shared" si="0"/>
        <v>921.27300000000002</v>
      </c>
      <c r="C12" s="92">
        <v>610</v>
      </c>
      <c r="D12" s="93">
        <f t="shared" si="1"/>
        <v>576.28000000000009</v>
      </c>
      <c r="E12" s="91">
        <v>517</v>
      </c>
      <c r="F12" s="94">
        <f t="shared" si="2"/>
        <v>-11.009999999999991</v>
      </c>
      <c r="G12" s="92">
        <v>610</v>
      </c>
      <c r="H12" s="95">
        <f t="shared" si="3"/>
        <v>26773.920000000002</v>
      </c>
      <c r="I12" s="96">
        <v>517</v>
      </c>
      <c r="J12" s="94">
        <f t="shared" si="4"/>
        <v>47918.63</v>
      </c>
      <c r="K12" s="92">
        <v>610</v>
      </c>
      <c r="L12" s="95">
        <f t="shared" si="5"/>
        <v>35.679999999999836</v>
      </c>
      <c r="M12" s="2"/>
      <c r="N12" s="57">
        <v>517</v>
      </c>
      <c r="O12" s="57">
        <v>40777.602999999996</v>
      </c>
      <c r="P12" s="57">
        <v>610</v>
      </c>
      <c r="Q12" s="57">
        <v>16689.2</v>
      </c>
      <c r="R12" s="2"/>
      <c r="S12" s="64">
        <v>517</v>
      </c>
      <c r="T12" s="64">
        <v>921.27300000000002</v>
      </c>
      <c r="U12" s="64">
        <v>610</v>
      </c>
      <c r="V12" s="64">
        <v>576.28000000000009</v>
      </c>
      <c r="W12" s="86">
        <v>517</v>
      </c>
      <c r="X12" s="86">
        <v>910.26300000000003</v>
      </c>
      <c r="Y12" s="86">
        <v>610</v>
      </c>
      <c r="Z12" s="86">
        <v>27350.2</v>
      </c>
      <c r="AA12" s="88">
        <v>517</v>
      </c>
      <c r="AB12" s="88">
        <v>48839.902999999998</v>
      </c>
      <c r="AC12" s="88">
        <v>610</v>
      </c>
      <c r="AD12" s="88">
        <v>611.95999999999992</v>
      </c>
    </row>
    <row r="13" spans="1:30" s="5" customFormat="1" x14ac:dyDescent="0.2">
      <c r="A13" s="91">
        <v>518</v>
      </c>
      <c r="B13" s="92">
        <f t="shared" si="0"/>
        <v>847.87400000000002</v>
      </c>
      <c r="C13" s="92">
        <v>611</v>
      </c>
      <c r="D13" s="93">
        <f t="shared" si="1"/>
        <v>573.26200000000006</v>
      </c>
      <c r="E13" s="91">
        <v>518</v>
      </c>
      <c r="F13" s="94">
        <f t="shared" si="2"/>
        <v>1.6699999999998454</v>
      </c>
      <c r="G13" s="92">
        <v>611</v>
      </c>
      <c r="H13" s="95">
        <f t="shared" si="3"/>
        <v>26447.32</v>
      </c>
      <c r="I13" s="96">
        <v>518</v>
      </c>
      <c r="J13" s="94">
        <f t="shared" si="4"/>
        <v>48098.899999999994</v>
      </c>
      <c r="K13" s="92">
        <v>611</v>
      </c>
      <c r="L13" s="95">
        <f t="shared" si="5"/>
        <v>75.379999999999882</v>
      </c>
      <c r="M13" s="2"/>
      <c r="N13" s="57">
        <v>518</v>
      </c>
      <c r="O13" s="57">
        <v>40470.773999999998</v>
      </c>
      <c r="P13" s="57">
        <v>611</v>
      </c>
      <c r="Q13" s="57">
        <v>16336.582</v>
      </c>
      <c r="R13" s="2"/>
      <c r="S13" s="64">
        <v>518</v>
      </c>
      <c r="T13" s="64">
        <v>847.87400000000002</v>
      </c>
      <c r="U13" s="64">
        <v>611</v>
      </c>
      <c r="V13" s="64">
        <v>573.26200000000006</v>
      </c>
      <c r="W13" s="86">
        <v>518</v>
      </c>
      <c r="X13" s="86">
        <v>849.54399999999987</v>
      </c>
      <c r="Y13" s="86">
        <v>611</v>
      </c>
      <c r="Z13" s="86">
        <v>27020.581999999999</v>
      </c>
      <c r="AA13" s="88">
        <v>518</v>
      </c>
      <c r="AB13" s="88">
        <v>48946.773999999998</v>
      </c>
      <c r="AC13" s="88">
        <v>611</v>
      </c>
      <c r="AD13" s="88">
        <v>648.64199999999994</v>
      </c>
    </row>
    <row r="14" spans="1:30" s="5" customFormat="1" x14ac:dyDescent="0.2">
      <c r="A14" s="91">
        <v>519</v>
      </c>
      <c r="B14" s="92">
        <f t="shared" si="0"/>
        <v>868.20600000000002</v>
      </c>
      <c r="C14" s="92">
        <v>612</v>
      </c>
      <c r="D14" s="93">
        <f t="shared" si="1"/>
        <v>536.57400000000007</v>
      </c>
      <c r="E14" s="91">
        <v>519</v>
      </c>
      <c r="F14" s="94">
        <f t="shared" si="2"/>
        <v>48.700000000000045</v>
      </c>
      <c r="G14" s="92">
        <v>612</v>
      </c>
      <c r="H14" s="95">
        <f t="shared" si="3"/>
        <v>26003.040000000001</v>
      </c>
      <c r="I14" s="96">
        <v>519</v>
      </c>
      <c r="J14" s="94">
        <f t="shared" si="4"/>
        <v>47083.12</v>
      </c>
      <c r="K14" s="92">
        <v>612</v>
      </c>
      <c r="L14" s="95">
        <f t="shared" si="5"/>
        <v>50.3599999999999</v>
      </c>
      <c r="M14" s="2"/>
      <c r="N14" s="57">
        <v>519</v>
      </c>
      <c r="O14" s="57">
        <v>40045.425999999999</v>
      </c>
      <c r="P14" s="57">
        <v>612</v>
      </c>
      <c r="Q14" s="57">
        <v>16218.513999999999</v>
      </c>
      <c r="R14" s="2"/>
      <c r="S14" s="64">
        <v>519</v>
      </c>
      <c r="T14" s="64">
        <v>868.20600000000002</v>
      </c>
      <c r="U14" s="64">
        <v>612</v>
      </c>
      <c r="V14" s="64">
        <v>536.57400000000007</v>
      </c>
      <c r="W14" s="86">
        <v>519</v>
      </c>
      <c r="X14" s="86">
        <v>916.90600000000006</v>
      </c>
      <c r="Y14" s="86">
        <v>612</v>
      </c>
      <c r="Z14" s="86">
        <v>26539.614000000001</v>
      </c>
      <c r="AA14" s="88">
        <v>519</v>
      </c>
      <c r="AB14" s="88">
        <v>47951.326000000001</v>
      </c>
      <c r="AC14" s="88">
        <v>612</v>
      </c>
      <c r="AD14" s="88">
        <v>586.93399999999997</v>
      </c>
    </row>
    <row r="15" spans="1:30" s="5" customFormat="1" x14ac:dyDescent="0.2">
      <c r="A15" s="91">
        <v>520</v>
      </c>
      <c r="B15" s="92">
        <f t="shared" si="0"/>
        <v>951.58400000000006</v>
      </c>
      <c r="C15" s="92">
        <v>613</v>
      </c>
      <c r="D15" s="93">
        <f t="shared" si="1"/>
        <v>505.55099999999993</v>
      </c>
      <c r="E15" s="91">
        <v>520</v>
      </c>
      <c r="F15" s="94">
        <f t="shared" si="2"/>
        <v>60.389999999999873</v>
      </c>
      <c r="G15" s="92">
        <v>613</v>
      </c>
      <c r="H15" s="95">
        <f t="shared" si="3"/>
        <v>25674</v>
      </c>
      <c r="I15" s="96">
        <v>520</v>
      </c>
      <c r="J15" s="94">
        <f t="shared" si="4"/>
        <v>46003.090000000004</v>
      </c>
      <c r="K15" s="92">
        <v>613</v>
      </c>
      <c r="L15" s="95">
        <f t="shared" si="5"/>
        <v>91.3900000000001</v>
      </c>
      <c r="M15" s="2"/>
      <c r="N15" s="57">
        <v>520</v>
      </c>
      <c r="O15" s="57">
        <v>38721.174000000006</v>
      </c>
      <c r="P15" s="57">
        <v>613</v>
      </c>
      <c r="Q15" s="57">
        <v>15964.550999999999</v>
      </c>
      <c r="R15" s="2"/>
      <c r="S15" s="64">
        <v>520</v>
      </c>
      <c r="T15" s="64">
        <v>951.58400000000006</v>
      </c>
      <c r="U15" s="64">
        <v>613</v>
      </c>
      <c r="V15" s="64">
        <v>505.55099999999993</v>
      </c>
      <c r="W15" s="86">
        <v>520</v>
      </c>
      <c r="X15" s="86">
        <v>1011.9739999999999</v>
      </c>
      <c r="Y15" s="86">
        <v>613</v>
      </c>
      <c r="Z15" s="86">
        <v>26179.550999999999</v>
      </c>
      <c r="AA15" s="88">
        <v>520</v>
      </c>
      <c r="AB15" s="88">
        <v>46954.674000000006</v>
      </c>
      <c r="AC15" s="88">
        <v>613</v>
      </c>
      <c r="AD15" s="88">
        <v>596.94100000000003</v>
      </c>
    </row>
    <row r="16" spans="1:30" s="5" customFormat="1" x14ac:dyDescent="0.2">
      <c r="A16" s="91">
        <v>521</v>
      </c>
      <c r="B16" s="92">
        <f t="shared" si="0"/>
        <v>892.88700000000006</v>
      </c>
      <c r="C16" s="92">
        <v>614</v>
      </c>
      <c r="D16" s="93">
        <f t="shared" si="1"/>
        <v>478.20400000000006</v>
      </c>
      <c r="E16" s="91">
        <v>521</v>
      </c>
      <c r="F16" s="94">
        <f t="shared" si="2"/>
        <v>40.029999999999973</v>
      </c>
      <c r="G16" s="92">
        <v>614</v>
      </c>
      <c r="H16" s="95">
        <f t="shared" si="3"/>
        <v>25325.649999999998</v>
      </c>
      <c r="I16" s="96">
        <v>521</v>
      </c>
      <c r="J16" s="94">
        <f t="shared" si="4"/>
        <v>44400.009999999995</v>
      </c>
      <c r="K16" s="92">
        <v>614</v>
      </c>
      <c r="L16" s="95">
        <f t="shared" si="5"/>
        <v>96.720000000000027</v>
      </c>
      <c r="M16" s="2"/>
      <c r="N16" s="57">
        <v>521</v>
      </c>
      <c r="O16" s="57">
        <v>37658.597000000002</v>
      </c>
      <c r="P16" s="57">
        <v>614</v>
      </c>
      <c r="Q16" s="57">
        <v>15617.854000000001</v>
      </c>
      <c r="R16" s="2"/>
      <c r="S16" s="64">
        <v>521</v>
      </c>
      <c r="T16" s="64">
        <v>892.88700000000006</v>
      </c>
      <c r="U16" s="64">
        <v>614</v>
      </c>
      <c r="V16" s="64">
        <v>478.20400000000006</v>
      </c>
      <c r="W16" s="86">
        <v>521</v>
      </c>
      <c r="X16" s="86">
        <v>932.91700000000003</v>
      </c>
      <c r="Y16" s="86">
        <v>614</v>
      </c>
      <c r="Z16" s="86">
        <v>25803.853999999999</v>
      </c>
      <c r="AA16" s="88">
        <v>521</v>
      </c>
      <c r="AB16" s="88">
        <v>45292.896999999997</v>
      </c>
      <c r="AC16" s="88">
        <v>614</v>
      </c>
      <c r="AD16" s="88">
        <v>574.92400000000009</v>
      </c>
    </row>
    <row r="17" spans="1:30" s="5" customFormat="1" x14ac:dyDescent="0.2">
      <c r="A17" s="91">
        <v>522</v>
      </c>
      <c r="B17" s="92">
        <f t="shared" si="0"/>
        <v>911.56100000000004</v>
      </c>
      <c r="C17" s="92">
        <v>615</v>
      </c>
      <c r="D17" s="93">
        <f t="shared" si="1"/>
        <v>500.19899999999996</v>
      </c>
      <c r="E17" s="91">
        <v>522</v>
      </c>
      <c r="F17" s="94">
        <f t="shared" si="2"/>
        <v>120.10000000000002</v>
      </c>
      <c r="G17" s="92">
        <v>615</v>
      </c>
      <c r="H17" s="95">
        <f t="shared" si="3"/>
        <v>24735.93</v>
      </c>
      <c r="I17" s="96">
        <v>522</v>
      </c>
      <c r="J17" s="94">
        <f t="shared" si="4"/>
        <v>42838.409999999996</v>
      </c>
      <c r="K17" s="92">
        <v>615</v>
      </c>
      <c r="L17" s="95">
        <f t="shared" si="5"/>
        <v>50.029999999999973</v>
      </c>
      <c r="M17" s="2"/>
      <c r="N17" s="57">
        <v>522</v>
      </c>
      <c r="O17" s="57">
        <v>36311.271000000001</v>
      </c>
      <c r="P17" s="57">
        <v>615</v>
      </c>
      <c r="Q17" s="57">
        <v>15471.728999999999</v>
      </c>
      <c r="R17" s="2"/>
      <c r="S17" s="64">
        <v>522</v>
      </c>
      <c r="T17" s="64">
        <v>911.56100000000004</v>
      </c>
      <c r="U17" s="64">
        <v>615</v>
      </c>
      <c r="V17" s="64">
        <v>500.19899999999996</v>
      </c>
      <c r="W17" s="86">
        <v>522</v>
      </c>
      <c r="X17" s="86">
        <v>1031.6610000000001</v>
      </c>
      <c r="Y17" s="86">
        <v>615</v>
      </c>
      <c r="Z17" s="86">
        <v>25236.129000000001</v>
      </c>
      <c r="AA17" s="88">
        <v>522</v>
      </c>
      <c r="AB17" s="88">
        <v>43749.970999999998</v>
      </c>
      <c r="AC17" s="88">
        <v>615</v>
      </c>
      <c r="AD17" s="88">
        <v>550.22899999999993</v>
      </c>
    </row>
    <row r="18" spans="1:30" s="5" customFormat="1" x14ac:dyDescent="0.2">
      <c r="A18" s="91">
        <v>523</v>
      </c>
      <c r="B18" s="92">
        <f t="shared" si="0"/>
        <v>914.90499999999997</v>
      </c>
      <c r="C18" s="92">
        <v>616</v>
      </c>
      <c r="D18" s="93">
        <f t="shared" si="1"/>
        <v>447.84400000000005</v>
      </c>
      <c r="E18" s="91">
        <v>523</v>
      </c>
      <c r="F18" s="94">
        <f t="shared" si="2"/>
        <v>46.039999999999964</v>
      </c>
      <c r="G18" s="92">
        <v>616</v>
      </c>
      <c r="H18" s="95">
        <f t="shared" si="3"/>
        <v>24370.382999999998</v>
      </c>
      <c r="I18" s="96">
        <v>523</v>
      </c>
      <c r="J18" s="94">
        <f t="shared" si="4"/>
        <v>40647.46</v>
      </c>
      <c r="K18" s="92">
        <v>616</v>
      </c>
      <c r="L18" s="95">
        <f t="shared" si="5"/>
        <v>124.07299999999998</v>
      </c>
      <c r="M18" s="2"/>
      <c r="N18" s="57">
        <v>523</v>
      </c>
      <c r="O18" s="57">
        <v>34621.464999999997</v>
      </c>
      <c r="P18" s="57">
        <v>616</v>
      </c>
      <c r="Q18" s="57">
        <v>15261.226999999999</v>
      </c>
      <c r="R18" s="2"/>
      <c r="S18" s="64">
        <v>523</v>
      </c>
      <c r="T18" s="64">
        <v>914.90499999999997</v>
      </c>
      <c r="U18" s="64">
        <v>616</v>
      </c>
      <c r="V18" s="64">
        <v>447.84400000000005</v>
      </c>
      <c r="W18" s="86">
        <v>523</v>
      </c>
      <c r="X18" s="86">
        <v>960.94499999999994</v>
      </c>
      <c r="Y18" s="86">
        <v>616</v>
      </c>
      <c r="Z18" s="86">
        <v>24818.226999999999</v>
      </c>
      <c r="AA18" s="88">
        <v>523</v>
      </c>
      <c r="AB18" s="88">
        <v>41562.364999999998</v>
      </c>
      <c r="AC18" s="88">
        <v>616</v>
      </c>
      <c r="AD18" s="88">
        <v>571.91700000000003</v>
      </c>
    </row>
    <row r="19" spans="1:30" s="5" customFormat="1" x14ac:dyDescent="0.2">
      <c r="A19" s="91">
        <v>524</v>
      </c>
      <c r="B19" s="92">
        <f t="shared" si="0"/>
        <v>930.24600000000009</v>
      </c>
      <c r="C19" s="92">
        <v>617</v>
      </c>
      <c r="D19" s="93">
        <f t="shared" si="1"/>
        <v>478.19600000000003</v>
      </c>
      <c r="E19" s="91">
        <v>524</v>
      </c>
      <c r="F19" s="94">
        <f t="shared" si="2"/>
        <v>32.3599999999999</v>
      </c>
      <c r="G19" s="92">
        <v>617</v>
      </c>
      <c r="H19" s="95">
        <f t="shared" si="3"/>
        <v>24041.63</v>
      </c>
      <c r="I19" s="96">
        <v>524</v>
      </c>
      <c r="J19" s="94">
        <f t="shared" si="4"/>
        <v>39076.420000000006</v>
      </c>
      <c r="K19" s="92">
        <v>617</v>
      </c>
      <c r="L19" s="95">
        <f t="shared" si="5"/>
        <v>55.029999999999973</v>
      </c>
      <c r="M19" s="2"/>
      <c r="N19" s="57">
        <v>524</v>
      </c>
      <c r="O19" s="57">
        <v>33158.866000000002</v>
      </c>
      <c r="P19" s="57">
        <v>617</v>
      </c>
      <c r="Q19" s="57">
        <v>14998.526</v>
      </c>
      <c r="R19" s="2"/>
      <c r="S19" s="64">
        <v>524</v>
      </c>
      <c r="T19" s="64">
        <v>930.24600000000009</v>
      </c>
      <c r="U19" s="64">
        <v>617</v>
      </c>
      <c r="V19" s="64">
        <v>478.19600000000003</v>
      </c>
      <c r="W19" s="86">
        <v>524</v>
      </c>
      <c r="X19" s="86">
        <v>962.60599999999999</v>
      </c>
      <c r="Y19" s="86">
        <v>617</v>
      </c>
      <c r="Z19" s="86">
        <v>24519.826000000001</v>
      </c>
      <c r="AA19" s="88">
        <v>524</v>
      </c>
      <c r="AB19" s="88">
        <v>40006.666000000005</v>
      </c>
      <c r="AC19" s="88">
        <v>617</v>
      </c>
      <c r="AD19" s="88">
        <v>533.226</v>
      </c>
    </row>
    <row r="20" spans="1:30" s="5" customFormat="1" x14ac:dyDescent="0.2">
      <c r="A20" s="91">
        <v>525</v>
      </c>
      <c r="B20" s="92">
        <f t="shared" si="0"/>
        <v>1001.6080000000001</v>
      </c>
      <c r="C20" s="92">
        <v>618</v>
      </c>
      <c r="D20" s="93">
        <f t="shared" si="1"/>
        <v>437.17400000000009</v>
      </c>
      <c r="E20" s="91">
        <v>525</v>
      </c>
      <c r="F20" s="94">
        <f t="shared" si="2"/>
        <v>58.389999999999986</v>
      </c>
      <c r="G20" s="92">
        <v>618</v>
      </c>
      <c r="H20" s="95">
        <f t="shared" si="3"/>
        <v>23668.884000000002</v>
      </c>
      <c r="I20" s="96">
        <v>525</v>
      </c>
      <c r="J20" s="94">
        <f t="shared" si="4"/>
        <v>36980.18</v>
      </c>
      <c r="K20" s="92">
        <v>618</v>
      </c>
      <c r="L20" s="95">
        <f t="shared" si="5"/>
        <v>136.07399999999996</v>
      </c>
      <c r="M20" s="3"/>
      <c r="N20" s="57">
        <v>525</v>
      </c>
      <c r="O20" s="57">
        <v>31644.788</v>
      </c>
      <c r="P20" s="57">
        <v>618</v>
      </c>
      <c r="Q20" s="57">
        <v>14839.258</v>
      </c>
      <c r="R20" s="2"/>
      <c r="S20" s="64">
        <v>525</v>
      </c>
      <c r="T20" s="64">
        <v>1001.6080000000001</v>
      </c>
      <c r="U20" s="64">
        <v>618</v>
      </c>
      <c r="V20" s="64">
        <v>437.17400000000009</v>
      </c>
      <c r="W20" s="86">
        <v>525</v>
      </c>
      <c r="X20" s="86">
        <v>1059.998</v>
      </c>
      <c r="Y20" s="86">
        <v>618</v>
      </c>
      <c r="Z20" s="86">
        <v>24106.058000000001</v>
      </c>
      <c r="AA20" s="88">
        <v>525</v>
      </c>
      <c r="AB20" s="88">
        <v>37981.788</v>
      </c>
      <c r="AC20" s="88">
        <v>618</v>
      </c>
      <c r="AD20" s="88">
        <v>573.24800000000005</v>
      </c>
    </row>
    <row r="21" spans="1:30" s="5" customFormat="1" x14ac:dyDescent="0.2">
      <c r="A21" s="91">
        <v>526</v>
      </c>
      <c r="B21" s="92">
        <f t="shared" si="0"/>
        <v>995.61300000000006</v>
      </c>
      <c r="C21" s="92">
        <v>619</v>
      </c>
      <c r="D21" s="93">
        <f t="shared" si="1"/>
        <v>490.86199999999997</v>
      </c>
      <c r="E21" s="91">
        <v>526</v>
      </c>
      <c r="F21" s="94">
        <f t="shared" si="2"/>
        <v>46.039999999999964</v>
      </c>
      <c r="G21" s="92">
        <v>619</v>
      </c>
      <c r="H21" s="95">
        <f t="shared" si="3"/>
        <v>23145.8</v>
      </c>
      <c r="I21" s="96">
        <v>526</v>
      </c>
      <c r="J21" s="94">
        <f t="shared" si="4"/>
        <v>35490.370000000003</v>
      </c>
      <c r="K21" s="92">
        <v>619</v>
      </c>
      <c r="L21" s="95">
        <f t="shared" si="5"/>
        <v>66.37</v>
      </c>
      <c r="M21" s="3"/>
      <c r="N21" s="57">
        <v>526</v>
      </c>
      <c r="O21" s="57">
        <v>30337.483</v>
      </c>
      <c r="P21" s="57">
        <v>619</v>
      </c>
      <c r="Q21" s="57">
        <v>14678.462000000001</v>
      </c>
      <c r="R21" s="2"/>
      <c r="S21" s="64">
        <v>526</v>
      </c>
      <c r="T21" s="64">
        <v>995.61300000000006</v>
      </c>
      <c r="U21" s="64">
        <v>619</v>
      </c>
      <c r="V21" s="64">
        <v>490.86199999999997</v>
      </c>
      <c r="W21" s="86">
        <v>526</v>
      </c>
      <c r="X21" s="86">
        <v>1041.653</v>
      </c>
      <c r="Y21" s="86">
        <v>619</v>
      </c>
      <c r="Z21" s="86">
        <v>23636.662</v>
      </c>
      <c r="AA21" s="88">
        <v>526</v>
      </c>
      <c r="AB21" s="88">
        <v>36485.983</v>
      </c>
      <c r="AC21" s="88">
        <v>619</v>
      </c>
      <c r="AD21" s="88">
        <v>557.23199999999997</v>
      </c>
    </row>
    <row r="22" spans="1:30" s="5" customFormat="1" x14ac:dyDescent="0.2">
      <c r="A22" s="91">
        <v>527</v>
      </c>
      <c r="B22" s="92">
        <f t="shared" si="0"/>
        <v>978.28000000000009</v>
      </c>
      <c r="C22" s="92">
        <v>620</v>
      </c>
      <c r="D22" s="93">
        <f t="shared" si="1"/>
        <v>506.20400000000001</v>
      </c>
      <c r="E22" s="91">
        <v>527</v>
      </c>
      <c r="F22" s="94">
        <f t="shared" si="2"/>
        <v>49.709999999999695</v>
      </c>
      <c r="G22" s="92">
        <v>620</v>
      </c>
      <c r="H22" s="95">
        <f t="shared" si="3"/>
        <v>22715.93</v>
      </c>
      <c r="I22" s="96">
        <v>527</v>
      </c>
      <c r="J22" s="94">
        <f t="shared" si="4"/>
        <v>33392.79</v>
      </c>
      <c r="K22" s="92">
        <v>620</v>
      </c>
      <c r="L22" s="95">
        <f t="shared" si="5"/>
        <v>14.340000000000089</v>
      </c>
      <c r="M22" s="3"/>
      <c r="N22" s="57">
        <v>527</v>
      </c>
      <c r="O22" s="57">
        <v>28648.469999999998</v>
      </c>
      <c r="P22" s="57">
        <v>620</v>
      </c>
      <c r="Q22" s="57">
        <v>14293.034</v>
      </c>
      <c r="R22" s="2"/>
      <c r="S22" s="64">
        <v>527</v>
      </c>
      <c r="T22" s="64">
        <v>978.28000000000009</v>
      </c>
      <c r="U22" s="64">
        <v>620</v>
      </c>
      <c r="V22" s="64">
        <v>506.20400000000001</v>
      </c>
      <c r="W22" s="86">
        <v>527</v>
      </c>
      <c r="X22" s="86">
        <v>1027.9899999999998</v>
      </c>
      <c r="Y22" s="86">
        <v>620</v>
      </c>
      <c r="Z22" s="86">
        <v>23222.134000000002</v>
      </c>
      <c r="AA22" s="88">
        <v>527</v>
      </c>
      <c r="AB22" s="88">
        <v>34371.07</v>
      </c>
      <c r="AC22" s="88">
        <v>620</v>
      </c>
      <c r="AD22" s="88">
        <v>520.5440000000001</v>
      </c>
    </row>
    <row r="23" spans="1:30" s="5" customFormat="1" x14ac:dyDescent="0.2">
      <c r="A23" s="91">
        <v>528</v>
      </c>
      <c r="B23" s="92">
        <f t="shared" si="0"/>
        <v>1024.6379999999999</v>
      </c>
      <c r="C23" s="92">
        <v>621</v>
      </c>
      <c r="D23" s="93">
        <f t="shared" si="1"/>
        <v>463.17599999999999</v>
      </c>
      <c r="E23" s="91">
        <v>528</v>
      </c>
      <c r="F23" s="94">
        <f t="shared" si="2"/>
        <v>28.360000000000127</v>
      </c>
      <c r="G23" s="92">
        <v>621</v>
      </c>
      <c r="H23" s="95">
        <f t="shared" si="3"/>
        <v>22110.795000000002</v>
      </c>
      <c r="I23" s="96">
        <v>528</v>
      </c>
      <c r="J23" s="94">
        <f t="shared" si="4"/>
        <v>31888.210000000006</v>
      </c>
      <c r="K23" s="92">
        <v>621</v>
      </c>
      <c r="L23" s="95">
        <f t="shared" si="5"/>
        <v>91.714999999999861</v>
      </c>
      <c r="M23" s="3"/>
      <c r="N23" s="57">
        <v>528</v>
      </c>
      <c r="O23" s="57">
        <v>27647.347999999998</v>
      </c>
      <c r="P23" s="57">
        <v>621</v>
      </c>
      <c r="Q23" s="57">
        <v>13958.671</v>
      </c>
      <c r="R23" s="2"/>
      <c r="S23" s="64">
        <v>528</v>
      </c>
      <c r="T23" s="64">
        <v>1024.6379999999999</v>
      </c>
      <c r="U23" s="64">
        <v>621</v>
      </c>
      <c r="V23" s="64">
        <v>463.17599999999999</v>
      </c>
      <c r="W23" s="86">
        <v>528</v>
      </c>
      <c r="X23" s="86">
        <v>1052.998</v>
      </c>
      <c r="Y23" s="86">
        <v>621</v>
      </c>
      <c r="Z23" s="86">
        <v>22573.971000000001</v>
      </c>
      <c r="AA23" s="88">
        <v>528</v>
      </c>
      <c r="AB23" s="88">
        <v>32912.848000000005</v>
      </c>
      <c r="AC23" s="88">
        <v>621</v>
      </c>
      <c r="AD23" s="88">
        <v>554.89099999999985</v>
      </c>
    </row>
    <row r="24" spans="1:30" s="5" customFormat="1" x14ac:dyDescent="0.2">
      <c r="A24" s="91">
        <v>529</v>
      </c>
      <c r="B24" s="92">
        <f t="shared" si="0"/>
        <v>988.94299999999998</v>
      </c>
      <c r="C24" s="92">
        <v>622</v>
      </c>
      <c r="D24" s="93">
        <f t="shared" si="1"/>
        <v>458.17399999999998</v>
      </c>
      <c r="E24" s="91">
        <v>529</v>
      </c>
      <c r="F24" s="94">
        <f t="shared" si="2"/>
        <v>99.430000000000064</v>
      </c>
      <c r="G24" s="92">
        <v>622</v>
      </c>
      <c r="H24" s="95">
        <f t="shared" si="3"/>
        <v>21710.663000000004</v>
      </c>
      <c r="I24" s="96">
        <v>529</v>
      </c>
      <c r="J24" s="94">
        <f t="shared" si="4"/>
        <v>30413.87</v>
      </c>
      <c r="K24" s="92">
        <v>622</v>
      </c>
      <c r="L24" s="95">
        <f t="shared" si="5"/>
        <v>98.382999999999925</v>
      </c>
      <c r="M24" s="3"/>
      <c r="N24" s="57">
        <v>529</v>
      </c>
      <c r="O24" s="57">
        <v>26466.413</v>
      </c>
      <c r="P24" s="57">
        <v>622</v>
      </c>
      <c r="Q24" s="57">
        <v>13488.537</v>
      </c>
      <c r="R24" s="2"/>
      <c r="S24" s="64">
        <v>529</v>
      </c>
      <c r="T24" s="64">
        <v>988.94299999999998</v>
      </c>
      <c r="U24" s="64">
        <v>622</v>
      </c>
      <c r="V24" s="64">
        <v>458.17399999999998</v>
      </c>
      <c r="W24" s="86">
        <v>529</v>
      </c>
      <c r="X24" s="86">
        <v>1088.373</v>
      </c>
      <c r="Y24" s="86">
        <v>622</v>
      </c>
      <c r="Z24" s="86">
        <v>22168.837000000003</v>
      </c>
      <c r="AA24" s="88">
        <v>529</v>
      </c>
      <c r="AB24" s="88">
        <v>31402.812999999998</v>
      </c>
      <c r="AC24" s="88">
        <v>622</v>
      </c>
      <c r="AD24" s="88">
        <v>556.5569999999999</v>
      </c>
    </row>
    <row r="25" spans="1:30" s="5" customFormat="1" x14ac:dyDescent="0.2">
      <c r="A25" s="91">
        <v>530</v>
      </c>
      <c r="B25" s="92">
        <f t="shared" si="0"/>
        <v>1111.0309999999999</v>
      </c>
      <c r="C25" s="92">
        <v>623</v>
      </c>
      <c r="D25" s="93">
        <f t="shared" si="1"/>
        <v>403.82100000000003</v>
      </c>
      <c r="E25" s="91">
        <v>530</v>
      </c>
      <c r="F25" s="94">
        <f t="shared" si="2"/>
        <v>77.740000000000236</v>
      </c>
      <c r="G25" s="92">
        <v>623</v>
      </c>
      <c r="H25" s="95">
        <f t="shared" si="3"/>
        <v>21008.907999999999</v>
      </c>
      <c r="I25" s="96">
        <v>530</v>
      </c>
      <c r="J25" s="94">
        <f t="shared" si="4"/>
        <v>29074.530000000002</v>
      </c>
      <c r="K25" s="92">
        <v>623</v>
      </c>
      <c r="L25" s="95">
        <f t="shared" si="5"/>
        <v>95.377999999999929</v>
      </c>
      <c r="M25" s="3"/>
      <c r="N25" s="57">
        <v>530</v>
      </c>
      <c r="O25" s="57">
        <v>25149.561000000002</v>
      </c>
      <c r="P25" s="57">
        <v>623</v>
      </c>
      <c r="Q25" s="57">
        <v>13119.029</v>
      </c>
      <c r="R25" s="2"/>
      <c r="S25" s="64">
        <v>530</v>
      </c>
      <c r="T25" s="64">
        <v>1111.0309999999999</v>
      </c>
      <c r="U25" s="64">
        <v>623</v>
      </c>
      <c r="V25" s="64">
        <v>403.82100000000003</v>
      </c>
      <c r="W25" s="86">
        <v>530</v>
      </c>
      <c r="X25" s="86">
        <v>1188.7710000000002</v>
      </c>
      <c r="Y25" s="86">
        <v>623</v>
      </c>
      <c r="Z25" s="86">
        <v>21412.728999999999</v>
      </c>
      <c r="AA25" s="88">
        <v>530</v>
      </c>
      <c r="AB25" s="88">
        <v>30185.561000000002</v>
      </c>
      <c r="AC25" s="88">
        <v>623</v>
      </c>
      <c r="AD25" s="88">
        <v>499.19899999999996</v>
      </c>
    </row>
    <row r="26" spans="1:30" s="5" customFormat="1" x14ac:dyDescent="0.2">
      <c r="A26" s="91">
        <v>531</v>
      </c>
      <c r="B26" s="92">
        <f t="shared" si="0"/>
        <v>1084.357</v>
      </c>
      <c r="C26" s="92">
        <v>624</v>
      </c>
      <c r="D26" s="93">
        <f t="shared" si="1"/>
        <v>413.81899999999996</v>
      </c>
      <c r="E26" s="91">
        <v>531</v>
      </c>
      <c r="F26" s="94">
        <f t="shared" si="2"/>
        <v>86.420000000000073</v>
      </c>
      <c r="G26" s="92">
        <v>624</v>
      </c>
      <c r="H26" s="95">
        <f t="shared" si="3"/>
        <v>20617.851000000002</v>
      </c>
      <c r="I26" s="96">
        <v>531</v>
      </c>
      <c r="J26" s="94">
        <f t="shared" si="4"/>
        <v>27469.46</v>
      </c>
      <c r="K26" s="92">
        <v>624</v>
      </c>
      <c r="L26" s="95">
        <f t="shared" si="5"/>
        <v>106.721</v>
      </c>
      <c r="M26" s="3"/>
      <c r="N26" s="57">
        <v>531</v>
      </c>
      <c r="O26" s="57">
        <v>24221.017</v>
      </c>
      <c r="P26" s="57">
        <v>624</v>
      </c>
      <c r="Q26" s="57">
        <v>12847.17</v>
      </c>
      <c r="R26" s="2"/>
      <c r="S26" s="64">
        <v>531</v>
      </c>
      <c r="T26" s="64">
        <v>1084.357</v>
      </c>
      <c r="U26" s="64">
        <v>624</v>
      </c>
      <c r="V26" s="64">
        <v>413.81899999999996</v>
      </c>
      <c r="W26" s="86">
        <v>531</v>
      </c>
      <c r="X26" s="86">
        <v>1170.777</v>
      </c>
      <c r="Y26" s="86">
        <v>624</v>
      </c>
      <c r="Z26" s="86">
        <v>21031.670000000002</v>
      </c>
      <c r="AA26" s="88">
        <v>531</v>
      </c>
      <c r="AB26" s="88">
        <v>28553.816999999999</v>
      </c>
      <c r="AC26" s="88">
        <v>624</v>
      </c>
      <c r="AD26" s="88">
        <v>520.54</v>
      </c>
    </row>
    <row r="27" spans="1:30" s="5" customFormat="1" x14ac:dyDescent="0.2">
      <c r="A27" s="91">
        <v>532</v>
      </c>
      <c r="B27" s="92">
        <f t="shared" si="0"/>
        <v>1102.384</v>
      </c>
      <c r="C27" s="92">
        <v>625</v>
      </c>
      <c r="D27" s="93">
        <f t="shared" si="1"/>
        <v>438.16099999999994</v>
      </c>
      <c r="E27" s="91">
        <v>532</v>
      </c>
      <c r="F27" s="94">
        <f t="shared" si="2"/>
        <v>85.75</v>
      </c>
      <c r="G27" s="92">
        <v>625</v>
      </c>
      <c r="H27" s="95">
        <f t="shared" si="3"/>
        <v>20006.513000000003</v>
      </c>
      <c r="I27" s="96">
        <v>532</v>
      </c>
      <c r="J27" s="94">
        <f t="shared" si="4"/>
        <v>26307.96</v>
      </c>
      <c r="K27" s="92">
        <v>625</v>
      </c>
      <c r="L27" s="95">
        <f t="shared" si="5"/>
        <v>73.704000000000065</v>
      </c>
      <c r="M27" s="3"/>
      <c r="N27" s="57">
        <v>532</v>
      </c>
      <c r="O27" s="57">
        <v>23007.844000000001</v>
      </c>
      <c r="P27" s="57">
        <v>625</v>
      </c>
      <c r="Q27" s="57">
        <v>12612.773999999999</v>
      </c>
      <c r="R27" s="2"/>
      <c r="S27" s="64">
        <v>532</v>
      </c>
      <c r="T27" s="64">
        <v>1102.384</v>
      </c>
      <c r="U27" s="64">
        <v>625</v>
      </c>
      <c r="V27" s="64">
        <v>438.16099999999994</v>
      </c>
      <c r="W27" s="86">
        <v>532</v>
      </c>
      <c r="X27" s="86">
        <v>1188.134</v>
      </c>
      <c r="Y27" s="86">
        <v>625</v>
      </c>
      <c r="Z27" s="86">
        <v>20444.674000000003</v>
      </c>
      <c r="AA27" s="88">
        <v>532</v>
      </c>
      <c r="AB27" s="88">
        <v>27410.344000000001</v>
      </c>
      <c r="AC27" s="88">
        <v>625</v>
      </c>
      <c r="AD27" s="88">
        <v>511.86500000000001</v>
      </c>
    </row>
    <row r="28" spans="1:30" s="5" customFormat="1" x14ac:dyDescent="0.2">
      <c r="A28" s="91">
        <v>533</v>
      </c>
      <c r="B28" s="92">
        <f t="shared" si="0"/>
        <v>1198.8009999999999</v>
      </c>
      <c r="C28" s="92">
        <v>626</v>
      </c>
      <c r="D28" s="93">
        <f t="shared" si="1"/>
        <v>389.14</v>
      </c>
      <c r="E28" s="91">
        <v>533</v>
      </c>
      <c r="F28" s="94">
        <f t="shared" si="2"/>
        <v>-14.679999999999836</v>
      </c>
      <c r="G28" s="92">
        <v>626</v>
      </c>
      <c r="H28" s="95">
        <f t="shared" si="3"/>
        <v>19468.965</v>
      </c>
      <c r="I28" s="96">
        <v>533</v>
      </c>
      <c r="J28" s="94">
        <f t="shared" si="4"/>
        <v>25168.38</v>
      </c>
      <c r="K28" s="92">
        <v>626</v>
      </c>
      <c r="L28" s="95">
        <f t="shared" si="5"/>
        <v>141.73500000000001</v>
      </c>
      <c r="M28" s="3"/>
      <c r="N28" s="57">
        <v>533</v>
      </c>
      <c r="O28" s="57">
        <v>22210.981</v>
      </c>
      <c r="P28" s="57">
        <v>626</v>
      </c>
      <c r="Q28" s="57">
        <v>12110.105</v>
      </c>
      <c r="R28" s="2"/>
      <c r="S28" s="64">
        <v>533</v>
      </c>
      <c r="T28" s="64">
        <v>1198.8009999999999</v>
      </c>
      <c r="U28" s="64">
        <v>626</v>
      </c>
      <c r="V28" s="64">
        <v>389.14</v>
      </c>
      <c r="W28" s="86">
        <v>533</v>
      </c>
      <c r="X28" s="86">
        <v>1184.1210000000001</v>
      </c>
      <c r="Y28" s="86">
        <v>626</v>
      </c>
      <c r="Z28" s="86">
        <v>19858.105</v>
      </c>
      <c r="AA28" s="88">
        <v>533</v>
      </c>
      <c r="AB28" s="88">
        <v>26367.181</v>
      </c>
      <c r="AC28" s="88">
        <v>626</v>
      </c>
      <c r="AD28" s="88">
        <v>530.875</v>
      </c>
    </row>
    <row r="29" spans="1:30" s="5" customFormat="1" x14ac:dyDescent="0.2">
      <c r="A29" s="91">
        <v>534</v>
      </c>
      <c r="B29" s="92">
        <f t="shared" si="0"/>
        <v>1163.4390000000001</v>
      </c>
      <c r="C29" s="92">
        <v>627</v>
      </c>
      <c r="D29" s="93">
        <f t="shared" si="1"/>
        <v>467.16900000000004</v>
      </c>
      <c r="E29" s="91">
        <v>534</v>
      </c>
      <c r="F29" s="94">
        <f t="shared" si="2"/>
        <v>113.44999999999982</v>
      </c>
      <c r="G29" s="92">
        <v>627</v>
      </c>
      <c r="H29" s="95">
        <f t="shared" si="3"/>
        <v>19232.844000000001</v>
      </c>
      <c r="I29" s="96">
        <v>534</v>
      </c>
      <c r="J29" s="94">
        <f t="shared" si="4"/>
        <v>24128.21</v>
      </c>
      <c r="K29" s="92">
        <v>627</v>
      </c>
      <c r="L29" s="95">
        <f t="shared" si="5"/>
        <v>49.02499999999992</v>
      </c>
      <c r="M29" s="3"/>
      <c r="N29" s="57">
        <v>534</v>
      </c>
      <c r="O29" s="57">
        <v>21274.749</v>
      </c>
      <c r="P29" s="57">
        <v>627</v>
      </c>
      <c r="Q29" s="57">
        <v>11955.612999999999</v>
      </c>
      <c r="R29" s="2"/>
      <c r="S29" s="64">
        <v>534</v>
      </c>
      <c r="T29" s="64">
        <v>1163.4390000000001</v>
      </c>
      <c r="U29" s="64">
        <v>627</v>
      </c>
      <c r="V29" s="64">
        <v>467.16900000000004</v>
      </c>
      <c r="W29" s="86">
        <v>534</v>
      </c>
      <c r="X29" s="86">
        <v>1276.8889999999999</v>
      </c>
      <c r="Y29" s="86">
        <v>627</v>
      </c>
      <c r="Z29" s="86">
        <v>19700.013000000003</v>
      </c>
      <c r="AA29" s="88">
        <v>534</v>
      </c>
      <c r="AB29" s="88">
        <v>25291.648999999998</v>
      </c>
      <c r="AC29" s="88">
        <v>627</v>
      </c>
      <c r="AD29" s="88">
        <v>516.19399999999996</v>
      </c>
    </row>
    <row r="30" spans="1:30" s="5" customFormat="1" x14ac:dyDescent="0.2">
      <c r="A30" s="91">
        <v>535</v>
      </c>
      <c r="B30" s="92">
        <f t="shared" si="0"/>
        <v>1218.162</v>
      </c>
      <c r="C30" s="92">
        <v>628</v>
      </c>
      <c r="D30" s="93">
        <f t="shared" si="1"/>
        <v>402.14699999999993</v>
      </c>
      <c r="E30" s="91">
        <v>535</v>
      </c>
      <c r="F30" s="94">
        <f t="shared" si="2"/>
        <v>81.75</v>
      </c>
      <c r="G30" s="92">
        <v>628</v>
      </c>
      <c r="H30" s="95">
        <f t="shared" si="3"/>
        <v>18424.590999999997</v>
      </c>
      <c r="I30" s="96">
        <v>535</v>
      </c>
      <c r="J30" s="94">
        <f t="shared" si="4"/>
        <v>22825.05</v>
      </c>
      <c r="K30" s="92">
        <v>628</v>
      </c>
      <c r="L30" s="95">
        <f t="shared" si="5"/>
        <v>117.06100000000004</v>
      </c>
      <c r="M30" s="3"/>
      <c r="N30" s="57">
        <v>535</v>
      </c>
      <c r="O30" s="57">
        <v>20277.912</v>
      </c>
      <c r="P30" s="57">
        <v>628</v>
      </c>
      <c r="Q30" s="57">
        <v>11606.538</v>
      </c>
      <c r="R30" s="2"/>
      <c r="S30" s="64">
        <v>535</v>
      </c>
      <c r="T30" s="64">
        <v>1218.162</v>
      </c>
      <c r="U30" s="64">
        <v>628</v>
      </c>
      <c r="V30" s="64">
        <v>402.14699999999993</v>
      </c>
      <c r="W30" s="86">
        <v>535</v>
      </c>
      <c r="X30" s="86">
        <v>1299.912</v>
      </c>
      <c r="Y30" s="86">
        <v>628</v>
      </c>
      <c r="Z30" s="86">
        <v>18826.737999999998</v>
      </c>
      <c r="AA30" s="88">
        <v>535</v>
      </c>
      <c r="AB30" s="88">
        <v>24043.212</v>
      </c>
      <c r="AC30" s="88">
        <v>628</v>
      </c>
      <c r="AD30" s="88">
        <v>519.20799999999997</v>
      </c>
    </row>
    <row r="31" spans="1:30" s="5" customFormat="1" x14ac:dyDescent="0.2">
      <c r="A31" s="91">
        <v>536</v>
      </c>
      <c r="B31" s="92">
        <f t="shared" si="0"/>
        <v>1227.837</v>
      </c>
      <c r="C31" s="92">
        <v>629</v>
      </c>
      <c r="D31" s="93">
        <f t="shared" si="1"/>
        <v>375.13399999999996</v>
      </c>
      <c r="E31" s="91">
        <v>536</v>
      </c>
      <c r="F31" s="94">
        <f t="shared" si="2"/>
        <v>117.78999999999996</v>
      </c>
      <c r="G31" s="92">
        <v>629</v>
      </c>
      <c r="H31" s="95">
        <f t="shared" si="3"/>
        <v>18184.669000000002</v>
      </c>
      <c r="I31" s="96">
        <v>536</v>
      </c>
      <c r="J31" s="94">
        <f t="shared" si="4"/>
        <v>22114.809999999998</v>
      </c>
      <c r="K31" s="92">
        <v>629</v>
      </c>
      <c r="L31" s="95">
        <f t="shared" si="5"/>
        <v>70.033000000000015</v>
      </c>
      <c r="M31" s="3"/>
      <c r="N31" s="57">
        <v>536</v>
      </c>
      <c r="O31" s="57">
        <v>19686.447</v>
      </c>
      <c r="P31" s="57">
        <v>629</v>
      </c>
      <c r="Q31" s="57">
        <v>11353.602999999999</v>
      </c>
      <c r="R31" s="2"/>
      <c r="S31" s="64">
        <v>536</v>
      </c>
      <c r="T31" s="64">
        <v>1227.837</v>
      </c>
      <c r="U31" s="64">
        <v>629</v>
      </c>
      <c r="V31" s="64">
        <v>375.13399999999996</v>
      </c>
      <c r="W31" s="86">
        <v>536</v>
      </c>
      <c r="X31" s="86">
        <v>1345.627</v>
      </c>
      <c r="Y31" s="86">
        <v>629</v>
      </c>
      <c r="Z31" s="86">
        <v>18559.803</v>
      </c>
      <c r="AA31" s="88">
        <v>536</v>
      </c>
      <c r="AB31" s="88">
        <v>23342.646999999997</v>
      </c>
      <c r="AC31" s="88">
        <v>629</v>
      </c>
      <c r="AD31" s="88">
        <v>445.16699999999997</v>
      </c>
    </row>
    <row r="32" spans="1:30" s="5" customFormat="1" x14ac:dyDescent="0.2">
      <c r="A32" s="91">
        <v>537</v>
      </c>
      <c r="B32" s="92">
        <f t="shared" si="0"/>
        <v>1284.2150000000001</v>
      </c>
      <c r="C32" s="92">
        <v>630</v>
      </c>
      <c r="D32" s="93">
        <f t="shared" si="1"/>
        <v>397.13900000000001</v>
      </c>
      <c r="E32" s="91">
        <v>537</v>
      </c>
      <c r="F32" s="94">
        <f t="shared" si="2"/>
        <v>57.7199999999998</v>
      </c>
      <c r="G32" s="92">
        <v>630</v>
      </c>
      <c r="H32" s="95">
        <f t="shared" si="3"/>
        <v>17893.704000000002</v>
      </c>
      <c r="I32" s="96">
        <v>537</v>
      </c>
      <c r="J32" s="94">
        <f t="shared" si="4"/>
        <v>21272.74</v>
      </c>
      <c r="K32" s="92">
        <v>630</v>
      </c>
      <c r="L32" s="95">
        <f t="shared" si="5"/>
        <v>107.05099999999993</v>
      </c>
      <c r="M32" s="3"/>
      <c r="N32" s="57">
        <v>537</v>
      </c>
      <c r="O32" s="57">
        <v>19116.955000000002</v>
      </c>
      <c r="P32" s="57">
        <v>630</v>
      </c>
      <c r="Q32" s="57">
        <v>11166.242999999999</v>
      </c>
      <c r="R32" s="2"/>
      <c r="S32" s="64">
        <v>537</v>
      </c>
      <c r="T32" s="64">
        <v>1284.2150000000001</v>
      </c>
      <c r="U32" s="64">
        <v>630</v>
      </c>
      <c r="V32" s="64">
        <v>397.13900000000001</v>
      </c>
      <c r="W32" s="86">
        <v>537</v>
      </c>
      <c r="X32" s="86">
        <v>1341.9349999999999</v>
      </c>
      <c r="Y32" s="86">
        <v>630</v>
      </c>
      <c r="Z32" s="86">
        <v>18290.843000000001</v>
      </c>
      <c r="AA32" s="88">
        <v>537</v>
      </c>
      <c r="AB32" s="88">
        <v>22556.955000000002</v>
      </c>
      <c r="AC32" s="88">
        <v>630</v>
      </c>
      <c r="AD32" s="88">
        <v>504.18999999999994</v>
      </c>
    </row>
    <row r="33" spans="1:30" s="5" customFormat="1" x14ac:dyDescent="0.2">
      <c r="A33" s="91">
        <v>538</v>
      </c>
      <c r="B33" s="92">
        <f t="shared" si="0"/>
        <v>1277.2139999999999</v>
      </c>
      <c r="C33" s="92">
        <v>631</v>
      </c>
      <c r="D33" s="93">
        <f t="shared" si="1"/>
        <v>386.46900000000005</v>
      </c>
      <c r="E33" s="91">
        <v>538</v>
      </c>
      <c r="F33" s="94">
        <f t="shared" si="2"/>
        <v>147.49000000000024</v>
      </c>
      <c r="G33" s="92">
        <v>631</v>
      </c>
      <c r="H33" s="95">
        <f t="shared" si="3"/>
        <v>17277.672999999999</v>
      </c>
      <c r="I33" s="96">
        <v>538</v>
      </c>
      <c r="J33" s="94">
        <f t="shared" si="4"/>
        <v>20531.269999999997</v>
      </c>
      <c r="K33" s="92">
        <v>631</v>
      </c>
      <c r="L33" s="95">
        <f t="shared" si="5"/>
        <v>98.380999999999972</v>
      </c>
      <c r="M33" s="3"/>
      <c r="N33" s="57">
        <v>538</v>
      </c>
      <c r="O33" s="57">
        <v>18561.383999999998</v>
      </c>
      <c r="P33" s="57">
        <v>631</v>
      </c>
      <c r="Q33" s="57">
        <v>10985.941999999999</v>
      </c>
      <c r="R33" s="2"/>
      <c r="S33" s="64">
        <v>538</v>
      </c>
      <c r="T33" s="64">
        <v>1277.2139999999999</v>
      </c>
      <c r="U33" s="64">
        <v>631</v>
      </c>
      <c r="V33" s="64">
        <v>386.46900000000005</v>
      </c>
      <c r="W33" s="86">
        <v>538</v>
      </c>
      <c r="X33" s="86">
        <v>1424.7040000000002</v>
      </c>
      <c r="Y33" s="86">
        <v>631</v>
      </c>
      <c r="Z33" s="86">
        <v>17664.142</v>
      </c>
      <c r="AA33" s="88">
        <v>538</v>
      </c>
      <c r="AB33" s="88">
        <v>21808.483999999997</v>
      </c>
      <c r="AC33" s="88">
        <v>631</v>
      </c>
      <c r="AD33" s="88">
        <v>484.85</v>
      </c>
    </row>
    <row r="34" spans="1:30" s="5" customFormat="1" x14ac:dyDescent="0.2">
      <c r="A34" s="91">
        <v>539</v>
      </c>
      <c r="B34" s="92">
        <f t="shared" si="0"/>
        <v>1333.252</v>
      </c>
      <c r="C34" s="92">
        <v>632</v>
      </c>
      <c r="D34" s="93">
        <f t="shared" si="1"/>
        <v>397.47699999999998</v>
      </c>
      <c r="E34" s="91">
        <v>539</v>
      </c>
      <c r="F34" s="94">
        <f t="shared" si="2"/>
        <v>157.1700000000003</v>
      </c>
      <c r="G34" s="92">
        <v>632</v>
      </c>
      <c r="H34" s="95">
        <f t="shared" si="3"/>
        <v>16851.928</v>
      </c>
      <c r="I34" s="96">
        <v>539</v>
      </c>
      <c r="J34" s="94">
        <f t="shared" si="4"/>
        <v>19839.34</v>
      </c>
      <c r="K34" s="92">
        <v>632</v>
      </c>
      <c r="L34" s="95">
        <f t="shared" si="5"/>
        <v>32.682000000000016</v>
      </c>
      <c r="M34" s="3"/>
      <c r="N34" s="57">
        <v>539</v>
      </c>
      <c r="O34" s="57">
        <v>18081.691999999999</v>
      </c>
      <c r="P34" s="57">
        <v>632</v>
      </c>
      <c r="Q34" s="57">
        <v>10732.105</v>
      </c>
      <c r="R34" s="2"/>
      <c r="S34" s="64">
        <v>539</v>
      </c>
      <c r="T34" s="64">
        <v>1333.252</v>
      </c>
      <c r="U34" s="64">
        <v>632</v>
      </c>
      <c r="V34" s="64">
        <v>397.47699999999998</v>
      </c>
      <c r="W34" s="86">
        <v>539</v>
      </c>
      <c r="X34" s="86">
        <v>1490.4220000000003</v>
      </c>
      <c r="Y34" s="86">
        <v>632</v>
      </c>
      <c r="Z34" s="86">
        <v>17249.404999999999</v>
      </c>
      <c r="AA34" s="88">
        <v>539</v>
      </c>
      <c r="AB34" s="88">
        <v>21172.592000000001</v>
      </c>
      <c r="AC34" s="88">
        <v>632</v>
      </c>
      <c r="AD34" s="88">
        <v>430.15899999999999</v>
      </c>
    </row>
    <row r="35" spans="1:30" s="5" customFormat="1" x14ac:dyDescent="0.2">
      <c r="A35" s="91">
        <v>540</v>
      </c>
      <c r="B35" s="92">
        <f t="shared" si="0"/>
        <v>1381.3250000000003</v>
      </c>
      <c r="C35" s="92">
        <v>633</v>
      </c>
      <c r="D35" s="93">
        <f t="shared" si="1"/>
        <v>374.12899999999996</v>
      </c>
      <c r="E35" s="91">
        <v>540</v>
      </c>
      <c r="F35" s="94">
        <f t="shared" si="2"/>
        <v>57.069999999999709</v>
      </c>
      <c r="G35" s="92">
        <v>633</v>
      </c>
      <c r="H35" s="95">
        <f t="shared" si="3"/>
        <v>16352.647999999997</v>
      </c>
      <c r="I35" s="96">
        <v>540</v>
      </c>
      <c r="J35" s="94">
        <f t="shared" si="4"/>
        <v>19022.29</v>
      </c>
      <c r="K35" s="92">
        <v>633</v>
      </c>
      <c r="L35" s="95">
        <f t="shared" si="5"/>
        <v>63.028999999999996</v>
      </c>
      <c r="M35" s="3"/>
      <c r="N35" s="57">
        <v>540</v>
      </c>
      <c r="O35" s="57">
        <v>17449.615000000002</v>
      </c>
      <c r="P35" s="57">
        <v>633</v>
      </c>
      <c r="Q35" s="57">
        <v>10398.076999999999</v>
      </c>
      <c r="R35" s="2"/>
      <c r="S35" s="64">
        <v>540</v>
      </c>
      <c r="T35" s="64">
        <v>1381.3250000000003</v>
      </c>
      <c r="U35" s="64">
        <v>633</v>
      </c>
      <c r="V35" s="64">
        <v>374.12899999999996</v>
      </c>
      <c r="W35" s="86">
        <v>540</v>
      </c>
      <c r="X35" s="86">
        <v>1438.395</v>
      </c>
      <c r="Y35" s="86">
        <v>633</v>
      </c>
      <c r="Z35" s="86">
        <v>16726.776999999998</v>
      </c>
      <c r="AA35" s="88">
        <v>540</v>
      </c>
      <c r="AB35" s="88">
        <v>20403.615000000002</v>
      </c>
      <c r="AC35" s="88">
        <v>633</v>
      </c>
      <c r="AD35" s="88">
        <v>437.15799999999996</v>
      </c>
    </row>
    <row r="36" spans="1:30" s="5" customFormat="1" x14ac:dyDescent="0.2">
      <c r="A36" s="91">
        <v>541</v>
      </c>
      <c r="B36" s="92">
        <f t="shared" si="0"/>
        <v>1370.9880000000003</v>
      </c>
      <c r="C36" s="92">
        <v>634</v>
      </c>
      <c r="D36" s="93">
        <f t="shared" si="1"/>
        <v>411.14600000000002</v>
      </c>
      <c r="E36" s="91">
        <v>541</v>
      </c>
      <c r="F36" s="94">
        <f t="shared" si="2"/>
        <v>82.759999999999764</v>
      </c>
      <c r="G36" s="92">
        <v>634</v>
      </c>
      <c r="H36" s="95">
        <f t="shared" si="3"/>
        <v>16019.663</v>
      </c>
      <c r="I36" s="96">
        <v>541</v>
      </c>
      <c r="J36" s="94">
        <f t="shared" si="4"/>
        <v>18666.39</v>
      </c>
      <c r="K36" s="92">
        <v>634</v>
      </c>
      <c r="L36" s="95">
        <f t="shared" si="5"/>
        <v>36.017999999999915</v>
      </c>
      <c r="M36" s="3"/>
      <c r="N36" s="57">
        <v>541</v>
      </c>
      <c r="O36" s="57">
        <v>16841.378000000001</v>
      </c>
      <c r="P36" s="57">
        <v>634</v>
      </c>
      <c r="Q36" s="57">
        <v>10066.909</v>
      </c>
      <c r="R36" s="2"/>
      <c r="S36" s="64">
        <v>541</v>
      </c>
      <c r="T36" s="64">
        <v>1370.9880000000003</v>
      </c>
      <c r="U36" s="64">
        <v>634</v>
      </c>
      <c r="V36" s="64">
        <v>411.14600000000002</v>
      </c>
      <c r="W36" s="86">
        <v>541</v>
      </c>
      <c r="X36" s="86">
        <v>1453.748</v>
      </c>
      <c r="Y36" s="86">
        <v>634</v>
      </c>
      <c r="Z36" s="86">
        <v>16430.809000000001</v>
      </c>
      <c r="AA36" s="88">
        <v>541</v>
      </c>
      <c r="AB36" s="88">
        <v>20037.378000000001</v>
      </c>
      <c r="AC36" s="88">
        <v>634</v>
      </c>
      <c r="AD36" s="88">
        <v>447.16399999999993</v>
      </c>
    </row>
    <row r="37" spans="1:30" s="5" customFormat="1" x14ac:dyDescent="0.2">
      <c r="A37" s="91">
        <v>542</v>
      </c>
      <c r="B37" s="92">
        <f t="shared" si="0"/>
        <v>1398.6759999999999</v>
      </c>
      <c r="C37" s="92">
        <v>635</v>
      </c>
      <c r="D37" s="93">
        <f t="shared" si="1"/>
        <v>385.464</v>
      </c>
      <c r="E37" s="91">
        <v>542</v>
      </c>
      <c r="F37" s="94">
        <f t="shared" si="2"/>
        <v>95.440000000000055</v>
      </c>
      <c r="G37" s="92">
        <v>635</v>
      </c>
      <c r="H37" s="95">
        <f t="shared" si="3"/>
        <v>15551.517000000002</v>
      </c>
      <c r="I37" s="96">
        <v>542</v>
      </c>
      <c r="J37" s="94">
        <f t="shared" si="4"/>
        <v>18168.14</v>
      </c>
      <c r="K37" s="92">
        <v>635</v>
      </c>
      <c r="L37" s="95">
        <f t="shared" si="5"/>
        <v>84.373000000000047</v>
      </c>
      <c r="M37" s="3"/>
      <c r="N37" s="57">
        <v>542</v>
      </c>
      <c r="O37" s="57">
        <v>16672.315999999999</v>
      </c>
      <c r="P37" s="57">
        <v>635</v>
      </c>
      <c r="Q37" s="57">
        <v>9829.7810000000009</v>
      </c>
      <c r="R37" s="2"/>
      <c r="S37" s="64">
        <v>542</v>
      </c>
      <c r="T37" s="64">
        <v>1398.6759999999999</v>
      </c>
      <c r="U37" s="64">
        <v>635</v>
      </c>
      <c r="V37" s="64">
        <v>385.464</v>
      </c>
      <c r="W37" s="86">
        <v>542</v>
      </c>
      <c r="X37" s="86">
        <v>1494.116</v>
      </c>
      <c r="Y37" s="86">
        <v>635</v>
      </c>
      <c r="Z37" s="86">
        <v>15936.981000000002</v>
      </c>
      <c r="AA37" s="88">
        <v>542</v>
      </c>
      <c r="AB37" s="88">
        <v>19566.815999999999</v>
      </c>
      <c r="AC37" s="88">
        <v>635</v>
      </c>
      <c r="AD37" s="88">
        <v>469.83700000000005</v>
      </c>
    </row>
    <row r="38" spans="1:30" s="5" customFormat="1" x14ac:dyDescent="0.2">
      <c r="A38" s="91">
        <v>543</v>
      </c>
      <c r="B38" s="92">
        <f t="shared" si="0"/>
        <v>1415.0389999999998</v>
      </c>
      <c r="C38" s="92">
        <v>636</v>
      </c>
      <c r="D38" s="93">
        <f t="shared" si="1"/>
        <v>377.12900000000002</v>
      </c>
      <c r="E38" s="91">
        <v>543</v>
      </c>
      <c r="F38" s="94">
        <f t="shared" si="2"/>
        <v>145.5</v>
      </c>
      <c r="G38" s="92">
        <v>636</v>
      </c>
      <c r="H38" s="95">
        <f t="shared" si="3"/>
        <v>15164.548999999999</v>
      </c>
      <c r="I38" s="96">
        <v>543</v>
      </c>
      <c r="J38" s="94">
        <f t="shared" si="4"/>
        <v>17709.37</v>
      </c>
      <c r="K38" s="92">
        <v>636</v>
      </c>
      <c r="L38" s="95">
        <f t="shared" si="5"/>
        <v>109.05100000000004</v>
      </c>
      <c r="M38" s="3"/>
      <c r="N38" s="57">
        <v>543</v>
      </c>
      <c r="O38" s="57">
        <v>16061.709000000001</v>
      </c>
      <c r="P38" s="57">
        <v>636</v>
      </c>
      <c r="Q38" s="57">
        <v>9619.0779999999995</v>
      </c>
      <c r="R38" s="2"/>
      <c r="S38" s="64">
        <v>543</v>
      </c>
      <c r="T38" s="64">
        <v>1415.0389999999998</v>
      </c>
      <c r="U38" s="64">
        <v>636</v>
      </c>
      <c r="V38" s="64">
        <v>377.12900000000002</v>
      </c>
      <c r="W38" s="86">
        <v>543</v>
      </c>
      <c r="X38" s="86">
        <v>1560.5389999999998</v>
      </c>
      <c r="Y38" s="86">
        <v>636</v>
      </c>
      <c r="Z38" s="86">
        <v>15541.678</v>
      </c>
      <c r="AA38" s="88">
        <v>543</v>
      </c>
      <c r="AB38" s="88">
        <v>19124.409</v>
      </c>
      <c r="AC38" s="88">
        <v>636</v>
      </c>
      <c r="AD38" s="88">
        <v>486.18000000000006</v>
      </c>
    </row>
    <row r="39" spans="1:30" s="5" customFormat="1" x14ac:dyDescent="0.2">
      <c r="A39" s="91">
        <v>544</v>
      </c>
      <c r="B39" s="92">
        <f t="shared" si="0"/>
        <v>1440.7520000000002</v>
      </c>
      <c r="C39" s="92">
        <v>637</v>
      </c>
      <c r="D39" s="93">
        <f t="shared" si="1"/>
        <v>347.78100000000001</v>
      </c>
      <c r="E39" s="91">
        <v>544</v>
      </c>
      <c r="F39" s="94">
        <f t="shared" si="2"/>
        <v>85.429999999999836</v>
      </c>
      <c r="G39" s="92">
        <v>637</v>
      </c>
      <c r="H39" s="95">
        <f t="shared" si="3"/>
        <v>14758.532999999999</v>
      </c>
      <c r="I39" s="96">
        <v>544</v>
      </c>
      <c r="J39" s="94">
        <f t="shared" si="4"/>
        <v>17241.25</v>
      </c>
      <c r="K39" s="92">
        <v>637</v>
      </c>
      <c r="L39" s="95">
        <f t="shared" si="5"/>
        <v>131.05999999999995</v>
      </c>
      <c r="M39" s="3"/>
      <c r="N39" s="57">
        <v>544</v>
      </c>
      <c r="O39" s="57">
        <v>15772.301999999998</v>
      </c>
      <c r="P39" s="57">
        <v>637</v>
      </c>
      <c r="Q39" s="57">
        <v>9425.6839999999993</v>
      </c>
      <c r="R39" s="2"/>
      <c r="S39" s="64">
        <v>544</v>
      </c>
      <c r="T39" s="64">
        <v>1440.7520000000002</v>
      </c>
      <c r="U39" s="64">
        <v>637</v>
      </c>
      <c r="V39" s="64">
        <v>347.78100000000001</v>
      </c>
      <c r="W39" s="86">
        <v>544</v>
      </c>
      <c r="X39" s="86">
        <v>1526.182</v>
      </c>
      <c r="Y39" s="86">
        <v>637</v>
      </c>
      <c r="Z39" s="86">
        <v>15106.314</v>
      </c>
      <c r="AA39" s="88">
        <v>544</v>
      </c>
      <c r="AB39" s="88">
        <v>18682.002</v>
      </c>
      <c r="AC39" s="88">
        <v>637</v>
      </c>
      <c r="AD39" s="88">
        <v>478.84099999999995</v>
      </c>
    </row>
    <row r="40" spans="1:30" s="5" customFormat="1" x14ac:dyDescent="0.2">
      <c r="A40" s="91">
        <v>545</v>
      </c>
      <c r="B40" s="92">
        <f t="shared" si="0"/>
        <v>1476.46</v>
      </c>
      <c r="C40" s="92">
        <v>638</v>
      </c>
      <c r="D40" s="93">
        <f t="shared" si="1"/>
        <v>362.78899999999999</v>
      </c>
      <c r="E40" s="91">
        <v>545</v>
      </c>
      <c r="F40" s="94">
        <f t="shared" si="2"/>
        <v>118.80999999999995</v>
      </c>
      <c r="G40" s="92">
        <v>638</v>
      </c>
      <c r="H40" s="95">
        <f t="shared" si="3"/>
        <v>14154.59</v>
      </c>
      <c r="I40" s="96">
        <v>545</v>
      </c>
      <c r="J40" s="94">
        <f t="shared" si="4"/>
        <v>16777.61</v>
      </c>
      <c r="K40" s="92">
        <v>638</v>
      </c>
      <c r="L40" s="95">
        <f t="shared" si="5"/>
        <v>79.702999999999975</v>
      </c>
      <c r="M40" s="3"/>
      <c r="N40" s="57">
        <v>545</v>
      </c>
      <c r="O40" s="57">
        <v>15528.570000000002</v>
      </c>
      <c r="P40" s="57">
        <v>638</v>
      </c>
      <c r="Q40" s="57">
        <v>9028.3690000000006</v>
      </c>
      <c r="R40" s="2"/>
      <c r="S40" s="64">
        <v>545</v>
      </c>
      <c r="T40" s="64">
        <v>1476.46</v>
      </c>
      <c r="U40" s="64">
        <v>638</v>
      </c>
      <c r="V40" s="64">
        <v>362.78899999999999</v>
      </c>
      <c r="W40" s="86">
        <v>545</v>
      </c>
      <c r="X40" s="86">
        <v>1595.27</v>
      </c>
      <c r="Y40" s="86">
        <v>638</v>
      </c>
      <c r="Z40" s="86">
        <v>14517.379000000001</v>
      </c>
      <c r="AA40" s="88">
        <v>545</v>
      </c>
      <c r="AB40" s="88">
        <v>18254.07</v>
      </c>
      <c r="AC40" s="88">
        <v>638</v>
      </c>
      <c r="AD40" s="88">
        <v>442.49199999999996</v>
      </c>
    </row>
    <row r="41" spans="1:30" s="5" customFormat="1" x14ac:dyDescent="0.2">
      <c r="A41" s="91">
        <v>546</v>
      </c>
      <c r="B41" s="92">
        <f t="shared" si="0"/>
        <v>1499.1399999999999</v>
      </c>
      <c r="C41" s="92">
        <v>639</v>
      </c>
      <c r="D41" s="93">
        <f t="shared" si="1"/>
        <v>375.79800000000006</v>
      </c>
      <c r="E41" s="91">
        <v>546</v>
      </c>
      <c r="F41" s="94">
        <f t="shared" si="2"/>
        <v>82.760000000000218</v>
      </c>
      <c r="G41" s="92">
        <v>639</v>
      </c>
      <c r="H41" s="95">
        <f t="shared" si="3"/>
        <v>13909.509</v>
      </c>
      <c r="I41" s="96">
        <v>546</v>
      </c>
      <c r="J41" s="94">
        <f t="shared" si="4"/>
        <v>16645.669999999998</v>
      </c>
      <c r="K41" s="92">
        <v>639</v>
      </c>
      <c r="L41" s="95">
        <f t="shared" si="5"/>
        <v>24.677999999999997</v>
      </c>
      <c r="M41" s="3"/>
      <c r="N41" s="57">
        <v>546</v>
      </c>
      <c r="O41" s="57">
        <v>15398.310000000001</v>
      </c>
      <c r="P41" s="57">
        <v>639</v>
      </c>
      <c r="Q41" s="57">
        <v>8766.8369999999995</v>
      </c>
      <c r="R41" s="2"/>
      <c r="S41" s="64">
        <v>546</v>
      </c>
      <c r="T41" s="64">
        <v>1499.1399999999999</v>
      </c>
      <c r="U41" s="64">
        <v>639</v>
      </c>
      <c r="V41" s="64">
        <v>375.79800000000006</v>
      </c>
      <c r="W41" s="86">
        <v>546</v>
      </c>
      <c r="X41" s="86">
        <v>1581.9</v>
      </c>
      <c r="Y41" s="86">
        <v>639</v>
      </c>
      <c r="Z41" s="86">
        <v>14285.307000000001</v>
      </c>
      <c r="AA41" s="88">
        <v>546</v>
      </c>
      <c r="AB41" s="88">
        <v>18144.809999999998</v>
      </c>
      <c r="AC41" s="88">
        <v>639</v>
      </c>
      <c r="AD41" s="88">
        <v>400.47600000000006</v>
      </c>
    </row>
    <row r="42" spans="1:30" s="5" customFormat="1" x14ac:dyDescent="0.2">
      <c r="A42" s="91">
        <v>547</v>
      </c>
      <c r="B42" s="92">
        <f t="shared" si="0"/>
        <v>1552.5339999999999</v>
      </c>
      <c r="C42" s="92">
        <v>640</v>
      </c>
      <c r="D42" s="93">
        <f t="shared" si="1"/>
        <v>376.79299999999995</v>
      </c>
      <c r="E42" s="91">
        <v>547</v>
      </c>
      <c r="F42" s="94">
        <f t="shared" si="2"/>
        <v>53.070000000000164</v>
      </c>
      <c r="G42" s="92">
        <v>640</v>
      </c>
      <c r="H42" s="95">
        <f t="shared" si="3"/>
        <v>13619.120999999999</v>
      </c>
      <c r="I42" s="96">
        <v>547</v>
      </c>
      <c r="J42" s="94">
        <f t="shared" si="4"/>
        <v>16005.240000000002</v>
      </c>
      <c r="K42" s="92">
        <v>640</v>
      </c>
      <c r="L42" s="95">
        <f t="shared" si="5"/>
        <v>68.031000000000063</v>
      </c>
      <c r="M42" s="3"/>
      <c r="N42" s="57">
        <v>547</v>
      </c>
      <c r="O42" s="57">
        <v>15087.474</v>
      </c>
      <c r="P42" s="57">
        <v>640</v>
      </c>
      <c r="Q42" s="57">
        <v>8576.7739999999994</v>
      </c>
      <c r="R42" s="2"/>
      <c r="S42" s="64">
        <v>547</v>
      </c>
      <c r="T42" s="64">
        <v>1552.5339999999999</v>
      </c>
      <c r="U42" s="64">
        <v>640</v>
      </c>
      <c r="V42" s="64">
        <v>376.79299999999995</v>
      </c>
      <c r="W42" s="86">
        <v>547</v>
      </c>
      <c r="X42" s="86">
        <v>1605.604</v>
      </c>
      <c r="Y42" s="86">
        <v>640</v>
      </c>
      <c r="Z42" s="86">
        <v>13995.913999999999</v>
      </c>
      <c r="AA42" s="88">
        <v>547</v>
      </c>
      <c r="AB42" s="88">
        <v>17557.774000000001</v>
      </c>
      <c r="AC42" s="88">
        <v>640</v>
      </c>
      <c r="AD42" s="88">
        <v>444.82400000000001</v>
      </c>
    </row>
    <row r="43" spans="1:30" s="5" customFormat="1" x14ac:dyDescent="0.2">
      <c r="A43" s="91">
        <v>548</v>
      </c>
      <c r="B43" s="92">
        <f t="shared" si="0"/>
        <v>1557.8829999999998</v>
      </c>
      <c r="C43" s="92">
        <v>641</v>
      </c>
      <c r="D43" s="93">
        <f t="shared" si="1"/>
        <v>376.12600000000003</v>
      </c>
      <c r="E43" s="91">
        <v>548</v>
      </c>
      <c r="F43" s="94">
        <f t="shared" si="2"/>
        <v>70.760000000000218</v>
      </c>
      <c r="G43" s="92">
        <v>641</v>
      </c>
      <c r="H43" s="95">
        <f t="shared" si="3"/>
        <v>12929.323</v>
      </c>
      <c r="I43" s="96">
        <v>548</v>
      </c>
      <c r="J43" s="94">
        <f t="shared" si="4"/>
        <v>15852.92</v>
      </c>
      <c r="K43" s="92">
        <v>641</v>
      </c>
      <c r="L43" s="95">
        <f t="shared" si="5"/>
        <v>71.697999999999979</v>
      </c>
      <c r="M43" s="3"/>
      <c r="N43" s="57">
        <v>548</v>
      </c>
      <c r="O43" s="57">
        <v>14712.102999999999</v>
      </c>
      <c r="P43" s="57">
        <v>641</v>
      </c>
      <c r="Q43" s="57">
        <v>8439.4490000000005</v>
      </c>
      <c r="R43" s="2"/>
      <c r="S43" s="64">
        <v>548</v>
      </c>
      <c r="T43" s="64">
        <v>1557.8829999999998</v>
      </c>
      <c r="U43" s="64">
        <v>641</v>
      </c>
      <c r="V43" s="64">
        <v>376.12600000000003</v>
      </c>
      <c r="W43" s="86">
        <v>548</v>
      </c>
      <c r="X43" s="86">
        <v>1628.643</v>
      </c>
      <c r="Y43" s="86">
        <v>641</v>
      </c>
      <c r="Z43" s="86">
        <v>13305.449000000001</v>
      </c>
      <c r="AA43" s="88">
        <v>548</v>
      </c>
      <c r="AB43" s="88">
        <v>17410.803</v>
      </c>
      <c r="AC43" s="88">
        <v>641</v>
      </c>
      <c r="AD43" s="88">
        <v>447.82400000000001</v>
      </c>
    </row>
    <row r="44" spans="1:30" s="5" customFormat="1" x14ac:dyDescent="0.2">
      <c r="A44" s="91">
        <v>549</v>
      </c>
      <c r="B44" s="92">
        <f t="shared" si="0"/>
        <v>1520.8439999999998</v>
      </c>
      <c r="C44" s="92">
        <v>642</v>
      </c>
      <c r="D44" s="93">
        <f t="shared" si="1"/>
        <v>295.09699999999998</v>
      </c>
      <c r="E44" s="91">
        <v>549</v>
      </c>
      <c r="F44" s="94">
        <f t="shared" si="2"/>
        <v>136.16000000000031</v>
      </c>
      <c r="G44" s="92">
        <v>642</v>
      </c>
      <c r="H44" s="95">
        <f t="shared" si="3"/>
        <v>12667.476999999999</v>
      </c>
      <c r="I44" s="96">
        <v>549</v>
      </c>
      <c r="J44" s="94">
        <f t="shared" si="4"/>
        <v>15621.760000000004</v>
      </c>
      <c r="K44" s="92">
        <v>642</v>
      </c>
      <c r="L44" s="95">
        <f t="shared" si="5"/>
        <v>135.72699999999998</v>
      </c>
      <c r="M44" s="3"/>
      <c r="N44" s="57">
        <v>549</v>
      </c>
      <c r="O44" s="57">
        <v>14440.603999999999</v>
      </c>
      <c r="P44" s="57">
        <v>642</v>
      </c>
      <c r="Q44" s="57">
        <v>7902.4740000000011</v>
      </c>
      <c r="R44" s="2"/>
      <c r="S44" s="64">
        <v>549</v>
      </c>
      <c r="T44" s="64">
        <v>1520.8439999999998</v>
      </c>
      <c r="U44" s="64">
        <v>642</v>
      </c>
      <c r="V44" s="64">
        <v>295.09699999999998</v>
      </c>
      <c r="W44" s="86">
        <v>549</v>
      </c>
      <c r="X44" s="86">
        <v>1657.0040000000001</v>
      </c>
      <c r="Y44" s="86">
        <v>642</v>
      </c>
      <c r="Z44" s="86">
        <v>12962.573999999999</v>
      </c>
      <c r="AA44" s="88">
        <v>549</v>
      </c>
      <c r="AB44" s="88">
        <v>17142.604000000003</v>
      </c>
      <c r="AC44" s="88">
        <v>642</v>
      </c>
      <c r="AD44" s="88">
        <v>430.82399999999996</v>
      </c>
    </row>
    <row r="45" spans="1:30" s="5" customFormat="1" x14ac:dyDescent="0.2">
      <c r="A45" s="91">
        <v>550</v>
      </c>
      <c r="B45" s="92">
        <f t="shared" si="0"/>
        <v>1477.4720000000002</v>
      </c>
      <c r="C45" s="92">
        <v>643</v>
      </c>
      <c r="D45" s="93">
        <f t="shared" si="1"/>
        <v>343.11400000000003</v>
      </c>
      <c r="E45" s="91">
        <v>550</v>
      </c>
      <c r="F45" s="94">
        <f t="shared" si="2"/>
        <v>101.12999999999965</v>
      </c>
      <c r="G45" s="92">
        <v>643</v>
      </c>
      <c r="H45" s="95">
        <f t="shared" si="3"/>
        <v>12352.765000000001</v>
      </c>
      <c r="I45" s="96">
        <v>550</v>
      </c>
      <c r="J45" s="94">
        <f t="shared" si="4"/>
        <v>15280.790000000003</v>
      </c>
      <c r="K45" s="92">
        <v>643</v>
      </c>
      <c r="L45" s="95">
        <f t="shared" si="5"/>
        <v>65.02800000000002</v>
      </c>
      <c r="M45" s="3"/>
      <c r="N45" s="57">
        <v>550</v>
      </c>
      <c r="O45" s="57">
        <v>14386.361999999999</v>
      </c>
      <c r="P45" s="57">
        <v>643</v>
      </c>
      <c r="Q45" s="57">
        <v>7920.1290000000008</v>
      </c>
      <c r="R45" s="2"/>
      <c r="S45" s="64">
        <v>550</v>
      </c>
      <c r="T45" s="64">
        <v>1477.4720000000002</v>
      </c>
      <c r="U45" s="64">
        <v>643</v>
      </c>
      <c r="V45" s="64">
        <v>343.11400000000003</v>
      </c>
      <c r="W45" s="86">
        <v>550</v>
      </c>
      <c r="X45" s="86">
        <v>1578.6019999999999</v>
      </c>
      <c r="Y45" s="86">
        <v>643</v>
      </c>
      <c r="Z45" s="86">
        <v>12695.879000000001</v>
      </c>
      <c r="AA45" s="88">
        <v>550</v>
      </c>
      <c r="AB45" s="88">
        <v>16758.262000000002</v>
      </c>
      <c r="AC45" s="88">
        <v>643</v>
      </c>
      <c r="AD45" s="88">
        <v>408.14200000000005</v>
      </c>
    </row>
    <row r="46" spans="1:30" s="5" customFormat="1" x14ac:dyDescent="0.2">
      <c r="A46" s="91">
        <v>551</v>
      </c>
      <c r="B46" s="92">
        <f t="shared" si="0"/>
        <v>1497.8170000000002</v>
      </c>
      <c r="C46" s="92">
        <v>644</v>
      </c>
      <c r="D46" s="93">
        <f t="shared" si="1"/>
        <v>320.43200000000007</v>
      </c>
      <c r="E46" s="91">
        <v>551</v>
      </c>
      <c r="F46" s="94">
        <f t="shared" si="2"/>
        <v>180.54999999999973</v>
      </c>
      <c r="G46" s="92">
        <v>644</v>
      </c>
      <c r="H46" s="95">
        <f t="shared" si="3"/>
        <v>12121.852999999999</v>
      </c>
      <c r="I46" s="96">
        <v>551</v>
      </c>
      <c r="J46" s="94">
        <f t="shared" si="4"/>
        <v>14952.12</v>
      </c>
      <c r="K46" s="92">
        <v>644</v>
      </c>
      <c r="L46" s="95">
        <f t="shared" si="5"/>
        <v>109.38</v>
      </c>
      <c r="M46" s="3"/>
      <c r="N46" s="57">
        <v>551</v>
      </c>
      <c r="O46" s="57">
        <v>14072.037</v>
      </c>
      <c r="P46" s="57">
        <v>644</v>
      </c>
      <c r="Q46" s="57">
        <v>7724.4949999999999</v>
      </c>
      <c r="R46" s="2"/>
      <c r="S46" s="64">
        <v>551</v>
      </c>
      <c r="T46" s="64">
        <v>1497.8170000000002</v>
      </c>
      <c r="U46" s="64">
        <v>644</v>
      </c>
      <c r="V46" s="64">
        <v>320.43200000000007</v>
      </c>
      <c r="W46" s="86">
        <v>551</v>
      </c>
      <c r="X46" s="86">
        <v>1678.367</v>
      </c>
      <c r="Y46" s="86">
        <v>644</v>
      </c>
      <c r="Z46" s="86">
        <v>12442.285</v>
      </c>
      <c r="AA46" s="88">
        <v>551</v>
      </c>
      <c r="AB46" s="88">
        <v>16449.937000000002</v>
      </c>
      <c r="AC46" s="88">
        <v>644</v>
      </c>
      <c r="AD46" s="88">
        <v>429.81200000000007</v>
      </c>
    </row>
    <row r="47" spans="1:30" s="5" customFormat="1" x14ac:dyDescent="0.2">
      <c r="A47" s="91">
        <v>552</v>
      </c>
      <c r="B47" s="92">
        <f t="shared" si="0"/>
        <v>1631.9399999999998</v>
      </c>
      <c r="C47" s="92">
        <v>645</v>
      </c>
      <c r="D47" s="93">
        <f t="shared" si="1"/>
        <v>313.43899999999996</v>
      </c>
      <c r="E47" s="91">
        <v>552</v>
      </c>
      <c r="F47" s="94">
        <f t="shared" si="2"/>
        <v>25.700000000000273</v>
      </c>
      <c r="G47" s="92">
        <v>645</v>
      </c>
      <c r="H47" s="95">
        <f t="shared" si="3"/>
        <v>11800.666999999999</v>
      </c>
      <c r="I47" s="96">
        <v>552</v>
      </c>
      <c r="J47" s="94">
        <f t="shared" si="4"/>
        <v>14838.480000000001</v>
      </c>
      <c r="K47" s="92">
        <v>645</v>
      </c>
      <c r="L47" s="95">
        <f t="shared" si="5"/>
        <v>60.692999999999984</v>
      </c>
      <c r="M47" s="3"/>
      <c r="N47" s="57">
        <v>552</v>
      </c>
      <c r="O47" s="57">
        <v>13988.42</v>
      </c>
      <c r="P47" s="57">
        <v>645</v>
      </c>
      <c r="Q47" s="57">
        <v>7423.7659999999996</v>
      </c>
      <c r="R47" s="2"/>
      <c r="S47" s="64">
        <v>552</v>
      </c>
      <c r="T47" s="64">
        <v>1631.9399999999998</v>
      </c>
      <c r="U47" s="64">
        <v>645</v>
      </c>
      <c r="V47" s="64">
        <v>313.43899999999996</v>
      </c>
      <c r="W47" s="86">
        <v>552</v>
      </c>
      <c r="X47" s="86">
        <v>1657.64</v>
      </c>
      <c r="Y47" s="86">
        <v>645</v>
      </c>
      <c r="Z47" s="86">
        <v>12114.106</v>
      </c>
      <c r="AA47" s="88">
        <v>552</v>
      </c>
      <c r="AB47" s="88">
        <v>16470.420000000002</v>
      </c>
      <c r="AC47" s="88">
        <v>645</v>
      </c>
      <c r="AD47" s="88">
        <v>374.13199999999995</v>
      </c>
    </row>
    <row r="48" spans="1:30" s="5" customFormat="1" x14ac:dyDescent="0.2">
      <c r="A48" s="91">
        <v>553</v>
      </c>
      <c r="B48" s="92">
        <f t="shared" si="0"/>
        <v>1593.5700000000002</v>
      </c>
      <c r="C48" s="92">
        <v>646</v>
      </c>
      <c r="D48" s="93">
        <f t="shared" si="1"/>
        <v>317.101</v>
      </c>
      <c r="E48" s="91">
        <v>553</v>
      </c>
      <c r="F48" s="94">
        <f t="shared" si="2"/>
        <v>0.67000000000007276</v>
      </c>
      <c r="G48" s="92">
        <v>646</v>
      </c>
      <c r="H48" s="95">
        <f t="shared" si="3"/>
        <v>11416.279</v>
      </c>
      <c r="I48" s="96">
        <v>553</v>
      </c>
      <c r="J48" s="94">
        <f t="shared" si="4"/>
        <v>14451.909999999998</v>
      </c>
      <c r="K48" s="92">
        <v>646</v>
      </c>
      <c r="L48" s="95">
        <f t="shared" si="5"/>
        <v>64.36099999999999</v>
      </c>
      <c r="M48" s="3"/>
      <c r="N48" s="57">
        <v>553</v>
      </c>
      <c r="O48" s="57">
        <v>13540.779999999999</v>
      </c>
      <c r="P48" s="57">
        <v>646</v>
      </c>
      <c r="Q48" s="57">
        <v>7358.38</v>
      </c>
      <c r="R48" s="2"/>
      <c r="S48" s="64">
        <v>553</v>
      </c>
      <c r="T48" s="64">
        <v>1593.5700000000002</v>
      </c>
      <c r="U48" s="64">
        <v>646</v>
      </c>
      <c r="V48" s="64">
        <v>317.101</v>
      </c>
      <c r="W48" s="86">
        <v>553</v>
      </c>
      <c r="X48" s="86">
        <v>1594.2400000000002</v>
      </c>
      <c r="Y48" s="86">
        <v>646</v>
      </c>
      <c r="Z48" s="86">
        <v>11733.380000000001</v>
      </c>
      <c r="AA48" s="88">
        <v>553</v>
      </c>
      <c r="AB48" s="88">
        <v>16045.479999999998</v>
      </c>
      <c r="AC48" s="88">
        <v>646</v>
      </c>
      <c r="AD48" s="88">
        <v>381.46199999999999</v>
      </c>
    </row>
    <row r="49" spans="1:30" s="5" customFormat="1" x14ac:dyDescent="0.2">
      <c r="A49" s="91">
        <v>554</v>
      </c>
      <c r="B49" s="92">
        <f t="shared" si="0"/>
        <v>1545.8389999999999</v>
      </c>
      <c r="C49" s="92">
        <v>647</v>
      </c>
      <c r="D49" s="93">
        <f t="shared" si="1"/>
        <v>305.42999999999995</v>
      </c>
      <c r="E49" s="91">
        <v>554</v>
      </c>
      <c r="F49" s="94">
        <f t="shared" si="2"/>
        <v>69.75</v>
      </c>
      <c r="G49" s="92">
        <v>647</v>
      </c>
      <c r="H49" s="95">
        <f t="shared" si="3"/>
        <v>11187.148999999999</v>
      </c>
      <c r="I49" s="96">
        <v>554</v>
      </c>
      <c r="J49" s="94">
        <f t="shared" si="4"/>
        <v>14007.279999999999</v>
      </c>
      <c r="K49" s="92">
        <v>647</v>
      </c>
      <c r="L49" s="95">
        <f t="shared" si="5"/>
        <v>98.70900000000006</v>
      </c>
      <c r="M49" s="3"/>
      <c r="N49" s="57">
        <v>554</v>
      </c>
      <c r="O49" s="57">
        <v>13228.719000000001</v>
      </c>
      <c r="P49" s="57">
        <v>647</v>
      </c>
      <c r="Q49" s="57">
        <v>7125.7990000000009</v>
      </c>
      <c r="R49" s="2"/>
      <c r="S49" s="64">
        <v>554</v>
      </c>
      <c r="T49" s="64">
        <v>1545.8389999999999</v>
      </c>
      <c r="U49" s="64">
        <v>647</v>
      </c>
      <c r="V49" s="64">
        <v>305.42999999999995</v>
      </c>
      <c r="W49" s="86">
        <v>554</v>
      </c>
      <c r="X49" s="86">
        <v>1615.5889999999999</v>
      </c>
      <c r="Y49" s="86">
        <v>647</v>
      </c>
      <c r="Z49" s="86">
        <v>11492.579</v>
      </c>
      <c r="AA49" s="88">
        <v>554</v>
      </c>
      <c r="AB49" s="88">
        <v>15553.118999999999</v>
      </c>
      <c r="AC49" s="88">
        <v>647</v>
      </c>
      <c r="AD49" s="88">
        <v>404.13900000000001</v>
      </c>
    </row>
    <row r="50" spans="1:30" s="5" customFormat="1" x14ac:dyDescent="0.2">
      <c r="A50" s="91">
        <v>555</v>
      </c>
      <c r="B50" s="92">
        <f t="shared" si="0"/>
        <v>1514.8249999999998</v>
      </c>
      <c r="C50" s="92">
        <v>648</v>
      </c>
      <c r="D50" s="93">
        <f t="shared" si="1"/>
        <v>332.44200000000001</v>
      </c>
      <c r="E50" s="91">
        <v>555</v>
      </c>
      <c r="F50" s="94">
        <f t="shared" si="2"/>
        <v>170.87000000000035</v>
      </c>
      <c r="G50" s="92">
        <v>648</v>
      </c>
      <c r="H50" s="95">
        <f t="shared" si="3"/>
        <v>10993.706000000002</v>
      </c>
      <c r="I50" s="96">
        <v>555</v>
      </c>
      <c r="J50" s="94">
        <f t="shared" si="4"/>
        <v>13621.95</v>
      </c>
      <c r="K50" s="92">
        <v>648</v>
      </c>
      <c r="L50" s="95">
        <f t="shared" si="5"/>
        <v>40.015999999999963</v>
      </c>
      <c r="M50" s="3"/>
      <c r="N50" s="57">
        <v>555</v>
      </c>
      <c r="O50" s="57">
        <v>12931.775</v>
      </c>
      <c r="P50" s="57">
        <v>648</v>
      </c>
      <c r="Q50" s="57">
        <v>6986.2080000000005</v>
      </c>
      <c r="R50" s="2"/>
      <c r="S50" s="64">
        <v>555</v>
      </c>
      <c r="T50" s="64">
        <v>1514.8249999999998</v>
      </c>
      <c r="U50" s="64">
        <v>648</v>
      </c>
      <c r="V50" s="64">
        <v>332.44200000000001</v>
      </c>
      <c r="W50" s="86">
        <v>555</v>
      </c>
      <c r="X50" s="86">
        <v>1685.6950000000002</v>
      </c>
      <c r="Y50" s="86">
        <v>648</v>
      </c>
      <c r="Z50" s="86">
        <v>11326.148000000001</v>
      </c>
      <c r="AA50" s="88">
        <v>555</v>
      </c>
      <c r="AB50" s="88">
        <v>15136.775</v>
      </c>
      <c r="AC50" s="88">
        <v>648</v>
      </c>
      <c r="AD50" s="88">
        <v>372.45799999999997</v>
      </c>
    </row>
    <row r="51" spans="1:30" s="5" customFormat="1" x14ac:dyDescent="0.2">
      <c r="A51" s="91">
        <v>556</v>
      </c>
      <c r="B51" s="92">
        <f t="shared" si="0"/>
        <v>1538.1819999999998</v>
      </c>
      <c r="C51" s="92">
        <v>649</v>
      </c>
      <c r="D51" s="93">
        <f t="shared" si="1"/>
        <v>340.10999999999996</v>
      </c>
      <c r="E51" s="91">
        <v>556</v>
      </c>
      <c r="F51" s="94">
        <f t="shared" si="2"/>
        <v>57.070000000000164</v>
      </c>
      <c r="G51" s="92">
        <v>649</v>
      </c>
      <c r="H51" s="95">
        <f t="shared" si="3"/>
        <v>10748.939</v>
      </c>
      <c r="I51" s="96">
        <v>556</v>
      </c>
      <c r="J51" s="94">
        <f t="shared" si="4"/>
        <v>13387.86</v>
      </c>
      <c r="K51" s="92">
        <v>649</v>
      </c>
      <c r="L51" s="95">
        <f t="shared" si="5"/>
        <v>32.01400000000001</v>
      </c>
      <c r="M51" s="3"/>
      <c r="N51" s="57">
        <v>556</v>
      </c>
      <c r="O51" s="57">
        <v>12652.142</v>
      </c>
      <c r="P51" s="57">
        <v>649</v>
      </c>
      <c r="Q51" s="57">
        <v>6882.1189999999997</v>
      </c>
      <c r="R51" s="2"/>
      <c r="S51" s="64">
        <v>556</v>
      </c>
      <c r="T51" s="64">
        <v>1538.1819999999998</v>
      </c>
      <c r="U51" s="64">
        <v>649</v>
      </c>
      <c r="V51" s="64">
        <v>340.10999999999996</v>
      </c>
      <c r="W51" s="86">
        <v>556</v>
      </c>
      <c r="X51" s="86">
        <v>1595.252</v>
      </c>
      <c r="Y51" s="86">
        <v>649</v>
      </c>
      <c r="Z51" s="86">
        <v>11089.049000000001</v>
      </c>
      <c r="AA51" s="88">
        <v>556</v>
      </c>
      <c r="AB51" s="88">
        <v>14926.041999999999</v>
      </c>
      <c r="AC51" s="88">
        <v>649</v>
      </c>
      <c r="AD51" s="88">
        <v>372.12399999999997</v>
      </c>
    </row>
    <row r="52" spans="1:30" s="5" customFormat="1" x14ac:dyDescent="0.2">
      <c r="A52" s="91">
        <v>557</v>
      </c>
      <c r="B52" s="92">
        <f t="shared" si="0"/>
        <v>1541.8430000000001</v>
      </c>
      <c r="C52" s="92">
        <v>650</v>
      </c>
      <c r="D52" s="93">
        <f t="shared" si="1"/>
        <v>279.09100000000001</v>
      </c>
      <c r="E52" s="91">
        <v>557</v>
      </c>
      <c r="F52" s="94">
        <f t="shared" si="2"/>
        <v>61.070000000000164</v>
      </c>
      <c r="G52" s="92">
        <v>650</v>
      </c>
      <c r="H52" s="95">
        <f t="shared" si="3"/>
        <v>10474.514999999999</v>
      </c>
      <c r="I52" s="96">
        <v>557</v>
      </c>
      <c r="J52" s="94">
        <f t="shared" si="4"/>
        <v>13025.439999999999</v>
      </c>
      <c r="K52" s="92">
        <v>650</v>
      </c>
      <c r="L52" s="95">
        <f t="shared" si="5"/>
        <v>89.371999999999957</v>
      </c>
      <c r="M52" s="3"/>
      <c r="N52" s="57">
        <v>557</v>
      </c>
      <c r="O52" s="57">
        <v>12371.383</v>
      </c>
      <c r="P52" s="57">
        <v>650</v>
      </c>
      <c r="Q52" s="57">
        <v>6609.8859999999995</v>
      </c>
      <c r="R52" s="2"/>
      <c r="S52" s="64">
        <v>557</v>
      </c>
      <c r="T52" s="64">
        <v>1541.8430000000001</v>
      </c>
      <c r="U52" s="64">
        <v>650</v>
      </c>
      <c r="V52" s="64">
        <v>279.09100000000001</v>
      </c>
      <c r="W52" s="86">
        <v>557</v>
      </c>
      <c r="X52" s="86">
        <v>1602.9130000000002</v>
      </c>
      <c r="Y52" s="86">
        <v>650</v>
      </c>
      <c r="Z52" s="86">
        <v>10753.606</v>
      </c>
      <c r="AA52" s="88">
        <v>557</v>
      </c>
      <c r="AB52" s="88">
        <v>14567.282999999999</v>
      </c>
      <c r="AC52" s="88">
        <v>650</v>
      </c>
      <c r="AD52" s="88">
        <v>368.46299999999997</v>
      </c>
    </row>
    <row r="53" spans="1:30" s="5" customFormat="1" x14ac:dyDescent="0.2">
      <c r="A53" s="91">
        <v>558</v>
      </c>
      <c r="B53" s="92">
        <f t="shared" si="0"/>
        <v>1581.1979999999999</v>
      </c>
      <c r="C53" s="92">
        <v>651</v>
      </c>
      <c r="D53" s="93">
        <f t="shared" si="1"/>
        <v>332.77300000000002</v>
      </c>
      <c r="E53" s="91">
        <v>558</v>
      </c>
      <c r="F53" s="94">
        <f t="shared" si="2"/>
        <v>93.7800000000002</v>
      </c>
      <c r="G53" s="92">
        <v>651</v>
      </c>
      <c r="H53" s="95">
        <f t="shared" si="3"/>
        <v>10308.178000000002</v>
      </c>
      <c r="I53" s="96">
        <v>558</v>
      </c>
      <c r="J53" s="94">
        <f t="shared" si="4"/>
        <v>12546.46</v>
      </c>
      <c r="K53" s="92">
        <v>651</v>
      </c>
      <c r="L53" s="95">
        <f t="shared" si="5"/>
        <v>48.019999999999982</v>
      </c>
      <c r="M53" s="3"/>
      <c r="N53" s="57">
        <v>558</v>
      </c>
      <c r="O53" s="57">
        <v>12106.758000000002</v>
      </c>
      <c r="P53" s="57">
        <v>651</v>
      </c>
      <c r="Q53" s="57">
        <v>6597.0209999999997</v>
      </c>
      <c r="R53" s="2"/>
      <c r="S53" s="64">
        <v>558</v>
      </c>
      <c r="T53" s="64">
        <v>1581.1979999999999</v>
      </c>
      <c r="U53" s="64">
        <v>651</v>
      </c>
      <c r="V53" s="64">
        <v>332.77300000000002</v>
      </c>
      <c r="W53" s="86">
        <v>558</v>
      </c>
      <c r="X53" s="86">
        <v>1674.9780000000001</v>
      </c>
      <c r="Y53" s="86">
        <v>651</v>
      </c>
      <c r="Z53" s="86">
        <v>10640.951000000001</v>
      </c>
      <c r="AA53" s="88">
        <v>558</v>
      </c>
      <c r="AB53" s="88">
        <v>14127.657999999999</v>
      </c>
      <c r="AC53" s="88">
        <v>651</v>
      </c>
      <c r="AD53" s="88">
        <v>380.79300000000001</v>
      </c>
    </row>
    <row r="54" spans="1:30" s="5" customFormat="1" x14ac:dyDescent="0.2">
      <c r="A54" s="91">
        <v>559</v>
      </c>
      <c r="B54" s="92">
        <f t="shared" si="0"/>
        <v>1556.8520000000003</v>
      </c>
      <c r="C54" s="92">
        <v>652</v>
      </c>
      <c r="D54" s="93">
        <f t="shared" si="1"/>
        <v>300.42800000000005</v>
      </c>
      <c r="E54" s="91">
        <v>559</v>
      </c>
      <c r="F54" s="94">
        <f t="shared" si="2"/>
        <v>38.379999999999654</v>
      </c>
      <c r="G54" s="92">
        <v>652</v>
      </c>
      <c r="H54" s="95">
        <f t="shared" si="3"/>
        <v>9998.3850000000002</v>
      </c>
      <c r="I54" s="96">
        <v>559</v>
      </c>
      <c r="J54" s="94">
        <f t="shared" si="4"/>
        <v>12102.699999999999</v>
      </c>
      <c r="K54" s="92">
        <v>652</v>
      </c>
      <c r="L54" s="95">
        <f t="shared" si="5"/>
        <v>75.031999999999925</v>
      </c>
      <c r="M54" s="3"/>
      <c r="N54" s="57">
        <v>559</v>
      </c>
      <c r="O54" s="57">
        <v>11600.552</v>
      </c>
      <c r="P54" s="57">
        <v>652</v>
      </c>
      <c r="Q54" s="57">
        <v>6392.3230000000003</v>
      </c>
      <c r="R54" s="2"/>
      <c r="S54" s="64">
        <v>559</v>
      </c>
      <c r="T54" s="64">
        <v>1556.8520000000003</v>
      </c>
      <c r="U54" s="64">
        <v>652</v>
      </c>
      <c r="V54" s="64">
        <v>300.42800000000005</v>
      </c>
      <c r="W54" s="86">
        <v>559</v>
      </c>
      <c r="X54" s="86">
        <v>1595.232</v>
      </c>
      <c r="Y54" s="86">
        <v>652</v>
      </c>
      <c r="Z54" s="86">
        <v>10298.813</v>
      </c>
      <c r="AA54" s="88">
        <v>559</v>
      </c>
      <c r="AB54" s="88">
        <v>13659.552</v>
      </c>
      <c r="AC54" s="88">
        <v>652</v>
      </c>
      <c r="AD54" s="88">
        <v>375.46</v>
      </c>
    </row>
    <row r="55" spans="1:30" s="5" customFormat="1" x14ac:dyDescent="0.2">
      <c r="A55" s="91">
        <v>560</v>
      </c>
      <c r="B55" s="92">
        <f t="shared" si="0"/>
        <v>1560.511</v>
      </c>
      <c r="C55" s="92">
        <v>653</v>
      </c>
      <c r="D55" s="93">
        <f t="shared" si="1"/>
        <v>356.11399999999998</v>
      </c>
      <c r="E55" s="91">
        <v>560</v>
      </c>
      <c r="F55" s="94">
        <f t="shared" si="2"/>
        <v>68.740000000000236</v>
      </c>
      <c r="G55" s="92">
        <v>653</v>
      </c>
      <c r="H55" s="95">
        <f t="shared" si="3"/>
        <v>9724.0040000000008</v>
      </c>
      <c r="I55" s="96">
        <v>560</v>
      </c>
      <c r="J55" s="94">
        <f t="shared" si="4"/>
        <v>11770.48</v>
      </c>
      <c r="K55" s="92">
        <v>653</v>
      </c>
      <c r="L55" s="95">
        <f t="shared" si="5"/>
        <v>25.344000000000051</v>
      </c>
      <c r="M55" s="3"/>
      <c r="N55" s="57">
        <v>560</v>
      </c>
      <c r="O55" s="57">
        <v>11323.290999999999</v>
      </c>
      <c r="P55" s="57">
        <v>653</v>
      </c>
      <c r="Q55" s="57">
        <v>6319.9880000000003</v>
      </c>
      <c r="R55" s="2"/>
      <c r="S55" s="64">
        <v>560</v>
      </c>
      <c r="T55" s="64">
        <v>1560.511</v>
      </c>
      <c r="U55" s="64">
        <v>653</v>
      </c>
      <c r="V55" s="64">
        <v>356.11399999999998</v>
      </c>
      <c r="W55" s="86">
        <v>560</v>
      </c>
      <c r="X55" s="86">
        <v>1629.2510000000002</v>
      </c>
      <c r="Y55" s="86">
        <v>653</v>
      </c>
      <c r="Z55" s="86">
        <v>10080.118</v>
      </c>
      <c r="AA55" s="88">
        <v>560</v>
      </c>
      <c r="AB55" s="88">
        <v>13330.991</v>
      </c>
      <c r="AC55" s="88">
        <v>653</v>
      </c>
      <c r="AD55" s="88">
        <v>381.45800000000003</v>
      </c>
    </row>
    <row r="56" spans="1:30" s="5" customFormat="1" x14ac:dyDescent="0.2">
      <c r="A56" s="91">
        <v>561</v>
      </c>
      <c r="B56" s="92">
        <f t="shared" si="0"/>
        <v>1463.4319999999998</v>
      </c>
      <c r="C56" s="92">
        <v>654</v>
      </c>
      <c r="D56" s="93">
        <f t="shared" si="1"/>
        <v>307.767</v>
      </c>
      <c r="E56" s="91">
        <v>561</v>
      </c>
      <c r="F56" s="94">
        <f t="shared" si="2"/>
        <v>89.769999999999982</v>
      </c>
      <c r="G56" s="92">
        <v>654</v>
      </c>
      <c r="H56" s="95">
        <f t="shared" si="3"/>
        <v>9443.0769999999993</v>
      </c>
      <c r="I56" s="96">
        <v>561</v>
      </c>
      <c r="J56" s="94">
        <f t="shared" si="4"/>
        <v>11300.509999999998</v>
      </c>
      <c r="K56" s="92">
        <v>654</v>
      </c>
      <c r="L56" s="95">
        <f t="shared" si="5"/>
        <v>53.355000000000018</v>
      </c>
      <c r="M56" s="3"/>
      <c r="N56" s="57">
        <v>561</v>
      </c>
      <c r="O56" s="57">
        <v>10915.041999999999</v>
      </c>
      <c r="P56" s="57">
        <v>654</v>
      </c>
      <c r="Q56" s="57">
        <v>6127.0740000000005</v>
      </c>
      <c r="R56" s="2"/>
      <c r="S56" s="64">
        <v>561</v>
      </c>
      <c r="T56" s="64">
        <v>1463.4319999999998</v>
      </c>
      <c r="U56" s="64">
        <v>654</v>
      </c>
      <c r="V56" s="64">
        <v>307.767</v>
      </c>
      <c r="W56" s="86">
        <v>561</v>
      </c>
      <c r="X56" s="86">
        <v>1553.2019999999998</v>
      </c>
      <c r="Y56" s="86">
        <v>654</v>
      </c>
      <c r="Z56" s="86">
        <v>9750.8439999999991</v>
      </c>
      <c r="AA56" s="88">
        <v>561</v>
      </c>
      <c r="AB56" s="88">
        <v>12763.941999999999</v>
      </c>
      <c r="AC56" s="88">
        <v>654</v>
      </c>
      <c r="AD56" s="88">
        <v>361.12200000000001</v>
      </c>
    </row>
    <row r="57" spans="1:30" s="5" customFormat="1" x14ac:dyDescent="0.2">
      <c r="A57" s="91">
        <v>562</v>
      </c>
      <c r="B57" s="92">
        <f t="shared" si="0"/>
        <v>1464.77</v>
      </c>
      <c r="C57" s="92">
        <v>655</v>
      </c>
      <c r="D57" s="93">
        <f t="shared" si="1"/>
        <v>276.41700000000003</v>
      </c>
      <c r="E57" s="91">
        <v>562</v>
      </c>
      <c r="F57" s="94">
        <f t="shared" si="2"/>
        <v>98.119999999999891</v>
      </c>
      <c r="G57" s="92">
        <v>655</v>
      </c>
      <c r="H57" s="95">
        <f t="shared" si="3"/>
        <v>9372.6990000000005</v>
      </c>
      <c r="I57" s="96">
        <v>562</v>
      </c>
      <c r="J57" s="94">
        <f t="shared" si="4"/>
        <v>10806.369999999999</v>
      </c>
      <c r="K57" s="92">
        <v>655</v>
      </c>
      <c r="L57" s="95">
        <f t="shared" si="5"/>
        <v>53.687999999999988</v>
      </c>
      <c r="M57" s="3"/>
      <c r="N57" s="57">
        <v>562</v>
      </c>
      <c r="O57" s="57">
        <v>10611.939999999999</v>
      </c>
      <c r="P57" s="57">
        <v>655</v>
      </c>
      <c r="Q57" s="57">
        <v>6008.2560000000003</v>
      </c>
      <c r="R57" s="2"/>
      <c r="S57" s="64">
        <v>562</v>
      </c>
      <c r="T57" s="64">
        <v>1464.77</v>
      </c>
      <c r="U57" s="64">
        <v>655</v>
      </c>
      <c r="V57" s="64">
        <v>276.41700000000003</v>
      </c>
      <c r="W57" s="86">
        <v>562</v>
      </c>
      <c r="X57" s="86">
        <v>1562.8899999999999</v>
      </c>
      <c r="Y57" s="86">
        <v>655</v>
      </c>
      <c r="Z57" s="86">
        <v>9649.116</v>
      </c>
      <c r="AA57" s="88">
        <v>562</v>
      </c>
      <c r="AB57" s="88">
        <v>12271.14</v>
      </c>
      <c r="AC57" s="88">
        <v>655</v>
      </c>
      <c r="AD57" s="88">
        <v>330.10500000000002</v>
      </c>
    </row>
    <row r="58" spans="1:30" s="5" customFormat="1" x14ac:dyDescent="0.2">
      <c r="A58" s="91">
        <v>563</v>
      </c>
      <c r="B58" s="92">
        <f t="shared" si="0"/>
        <v>1440.3879999999999</v>
      </c>
      <c r="C58" s="92">
        <v>656</v>
      </c>
      <c r="D58" s="93">
        <f t="shared" si="1"/>
        <v>305.42999999999995</v>
      </c>
      <c r="E58" s="91">
        <v>563</v>
      </c>
      <c r="F58" s="94">
        <f t="shared" si="2"/>
        <v>153.17000000000007</v>
      </c>
      <c r="G58" s="92">
        <v>656</v>
      </c>
      <c r="H58" s="95">
        <f t="shared" si="3"/>
        <v>9084.08</v>
      </c>
      <c r="I58" s="96">
        <v>563</v>
      </c>
      <c r="J58" s="94">
        <f t="shared" si="4"/>
        <v>10363.130000000001</v>
      </c>
      <c r="K58" s="92">
        <v>656</v>
      </c>
      <c r="L58" s="95">
        <f t="shared" si="5"/>
        <v>43.685000000000059</v>
      </c>
      <c r="M58" s="3"/>
      <c r="N58" s="57">
        <v>563</v>
      </c>
      <c r="O58" s="57">
        <v>10259.318000000001</v>
      </c>
      <c r="P58" s="57">
        <v>656</v>
      </c>
      <c r="Q58" s="57">
        <v>5734.38</v>
      </c>
      <c r="R58" s="2"/>
      <c r="S58" s="64">
        <v>563</v>
      </c>
      <c r="T58" s="64">
        <v>1440.3879999999999</v>
      </c>
      <c r="U58" s="64">
        <v>656</v>
      </c>
      <c r="V58" s="64">
        <v>305.42999999999995</v>
      </c>
      <c r="W58" s="86">
        <v>563</v>
      </c>
      <c r="X58" s="86">
        <v>1593.558</v>
      </c>
      <c r="Y58" s="86">
        <v>656</v>
      </c>
      <c r="Z58" s="86">
        <v>9389.51</v>
      </c>
      <c r="AA58" s="88">
        <v>563</v>
      </c>
      <c r="AB58" s="88">
        <v>11803.518</v>
      </c>
      <c r="AC58" s="88">
        <v>656</v>
      </c>
      <c r="AD58" s="88">
        <v>349.11500000000001</v>
      </c>
    </row>
    <row r="59" spans="1:30" s="5" customFormat="1" x14ac:dyDescent="0.2">
      <c r="A59" s="91">
        <v>564</v>
      </c>
      <c r="B59" s="92">
        <f t="shared" si="0"/>
        <v>1410.3600000000001</v>
      </c>
      <c r="C59" s="92">
        <v>657</v>
      </c>
      <c r="D59" s="93">
        <f t="shared" si="1"/>
        <v>293.75800000000004</v>
      </c>
      <c r="E59" s="91">
        <v>564</v>
      </c>
      <c r="F59" s="94">
        <f t="shared" si="2"/>
        <v>182.21000000000004</v>
      </c>
      <c r="G59" s="92">
        <v>657</v>
      </c>
      <c r="H59" s="95">
        <f t="shared" si="3"/>
        <v>8832.0149999999994</v>
      </c>
      <c r="I59" s="96">
        <v>564</v>
      </c>
      <c r="J59" s="94">
        <f t="shared" si="4"/>
        <v>9945.3199999999979</v>
      </c>
      <c r="K59" s="92">
        <v>657</v>
      </c>
      <c r="L59" s="95">
        <f t="shared" si="5"/>
        <v>45.684999999999945</v>
      </c>
      <c r="M59" s="3"/>
      <c r="N59" s="57">
        <v>564</v>
      </c>
      <c r="O59" s="57">
        <v>9926.1799999999985</v>
      </c>
      <c r="P59" s="57">
        <v>657</v>
      </c>
      <c r="Q59" s="57">
        <v>5596.5730000000003</v>
      </c>
      <c r="R59" s="2"/>
      <c r="S59" s="64">
        <v>564</v>
      </c>
      <c r="T59" s="64">
        <v>1410.3600000000001</v>
      </c>
      <c r="U59" s="64">
        <v>657</v>
      </c>
      <c r="V59" s="64">
        <v>293.75800000000004</v>
      </c>
      <c r="W59" s="86">
        <v>564</v>
      </c>
      <c r="X59" s="86">
        <v>1592.5700000000002</v>
      </c>
      <c r="Y59" s="86">
        <v>657</v>
      </c>
      <c r="Z59" s="86">
        <v>9125.7729999999992</v>
      </c>
      <c r="AA59" s="88">
        <v>564</v>
      </c>
      <c r="AB59" s="88">
        <v>11355.679999999998</v>
      </c>
      <c r="AC59" s="88">
        <v>657</v>
      </c>
      <c r="AD59" s="88">
        <v>339.44299999999998</v>
      </c>
    </row>
    <row r="60" spans="1:30" s="5" customFormat="1" x14ac:dyDescent="0.2">
      <c r="A60" s="91">
        <v>565</v>
      </c>
      <c r="B60" s="92">
        <f t="shared" si="0"/>
        <v>1481.0739999999998</v>
      </c>
      <c r="C60" s="92">
        <v>658</v>
      </c>
      <c r="D60" s="93">
        <f t="shared" si="1"/>
        <v>304.09399999999999</v>
      </c>
      <c r="E60" s="91">
        <v>565</v>
      </c>
      <c r="F60" s="94">
        <f t="shared" si="2"/>
        <v>63.410000000000309</v>
      </c>
      <c r="G60" s="92">
        <v>658</v>
      </c>
      <c r="H60" s="95">
        <f t="shared" si="3"/>
        <v>8680.2740000000013</v>
      </c>
      <c r="I60" s="96">
        <v>565</v>
      </c>
      <c r="J60" s="94">
        <f t="shared" si="4"/>
        <v>9530.92</v>
      </c>
      <c r="K60" s="92">
        <v>658</v>
      </c>
      <c r="L60" s="95">
        <f t="shared" si="5"/>
        <v>10.672000000000025</v>
      </c>
      <c r="M60" s="3"/>
      <c r="N60" s="57">
        <v>565</v>
      </c>
      <c r="O60" s="57">
        <v>9489.8940000000002</v>
      </c>
      <c r="P60" s="57">
        <v>658</v>
      </c>
      <c r="Q60" s="57">
        <v>5474.4980000000005</v>
      </c>
      <c r="R60" s="2"/>
      <c r="S60" s="64">
        <v>565</v>
      </c>
      <c r="T60" s="64">
        <v>1481.0739999999998</v>
      </c>
      <c r="U60" s="64">
        <v>658</v>
      </c>
      <c r="V60" s="64">
        <v>304.09399999999999</v>
      </c>
      <c r="W60" s="86">
        <v>565</v>
      </c>
      <c r="X60" s="86">
        <v>1544.4840000000002</v>
      </c>
      <c r="Y60" s="86">
        <v>658</v>
      </c>
      <c r="Z60" s="86">
        <v>8984.3680000000004</v>
      </c>
      <c r="AA60" s="88">
        <v>565</v>
      </c>
      <c r="AB60" s="88">
        <v>11011.994000000001</v>
      </c>
      <c r="AC60" s="88">
        <v>658</v>
      </c>
      <c r="AD60" s="88">
        <v>314.76600000000002</v>
      </c>
    </row>
    <row r="61" spans="1:30" s="5" customFormat="1" x14ac:dyDescent="0.2">
      <c r="A61" s="91">
        <v>566</v>
      </c>
      <c r="B61" s="92">
        <f t="shared" si="0"/>
        <v>1407.027</v>
      </c>
      <c r="C61" s="92">
        <v>659</v>
      </c>
      <c r="D61" s="93">
        <f t="shared" si="1"/>
        <v>304.75900000000001</v>
      </c>
      <c r="E61" s="91">
        <v>566</v>
      </c>
      <c r="F61" s="94">
        <f t="shared" si="2"/>
        <v>130.80999999999995</v>
      </c>
      <c r="G61" s="92">
        <v>659</v>
      </c>
      <c r="H61" s="95">
        <f t="shared" si="3"/>
        <v>8443.0640000000003</v>
      </c>
      <c r="I61" s="96">
        <v>566</v>
      </c>
      <c r="J61" s="94">
        <f t="shared" si="4"/>
        <v>9248.02</v>
      </c>
      <c r="K61" s="92">
        <v>659</v>
      </c>
      <c r="L61" s="95">
        <f t="shared" si="5"/>
        <v>27.343999999999937</v>
      </c>
      <c r="M61" s="3"/>
      <c r="N61" s="57">
        <v>566</v>
      </c>
      <c r="O61" s="57">
        <v>9136.2669999999998</v>
      </c>
      <c r="P61" s="57">
        <v>659</v>
      </c>
      <c r="Q61" s="57">
        <v>5490.5229999999992</v>
      </c>
      <c r="R61" s="2"/>
      <c r="S61" s="64">
        <v>566</v>
      </c>
      <c r="T61" s="64">
        <v>1407.027</v>
      </c>
      <c r="U61" s="64">
        <v>659</v>
      </c>
      <c r="V61" s="64">
        <v>304.75900000000001</v>
      </c>
      <c r="W61" s="86">
        <v>566</v>
      </c>
      <c r="X61" s="86">
        <v>1537.837</v>
      </c>
      <c r="Y61" s="86">
        <v>659</v>
      </c>
      <c r="Z61" s="86">
        <v>8747.8230000000003</v>
      </c>
      <c r="AA61" s="88">
        <v>566</v>
      </c>
      <c r="AB61" s="88">
        <v>10655.047</v>
      </c>
      <c r="AC61" s="88">
        <v>659</v>
      </c>
      <c r="AD61" s="88">
        <v>332.10299999999995</v>
      </c>
    </row>
    <row r="62" spans="1:30" s="5" customFormat="1" x14ac:dyDescent="0.2">
      <c r="A62" s="91">
        <v>567</v>
      </c>
      <c r="B62" s="92">
        <f t="shared" si="0"/>
        <v>1383.3150000000001</v>
      </c>
      <c r="C62" s="92">
        <v>660</v>
      </c>
      <c r="D62" s="93">
        <f t="shared" si="1"/>
        <v>269.41799999999995</v>
      </c>
      <c r="E62" s="91">
        <v>567</v>
      </c>
      <c r="F62" s="94">
        <f t="shared" si="2"/>
        <v>155.83999999999969</v>
      </c>
      <c r="G62" s="92">
        <v>660</v>
      </c>
      <c r="H62" s="95">
        <f t="shared" si="3"/>
        <v>7993.2549999999992</v>
      </c>
      <c r="I62" s="96">
        <v>567</v>
      </c>
      <c r="J62" s="94">
        <f t="shared" si="4"/>
        <v>8786.44</v>
      </c>
      <c r="K62" s="92">
        <v>660</v>
      </c>
      <c r="L62" s="95">
        <f t="shared" si="5"/>
        <v>31.677999999999997</v>
      </c>
      <c r="M62" s="3"/>
      <c r="N62" s="57">
        <v>567</v>
      </c>
      <c r="O62" s="57">
        <v>8871.1550000000007</v>
      </c>
      <c r="P62" s="57">
        <v>660</v>
      </c>
      <c r="Q62" s="57">
        <v>5261.2430000000004</v>
      </c>
      <c r="R62" s="2"/>
      <c r="S62" s="64">
        <v>567</v>
      </c>
      <c r="T62" s="64">
        <v>1383.3150000000001</v>
      </c>
      <c r="U62" s="64">
        <v>660</v>
      </c>
      <c r="V62" s="64">
        <v>269.41799999999995</v>
      </c>
      <c r="W62" s="86">
        <v>567</v>
      </c>
      <c r="X62" s="86">
        <v>1539.1549999999997</v>
      </c>
      <c r="Y62" s="86">
        <v>660</v>
      </c>
      <c r="Z62" s="86">
        <v>8262.6729999999989</v>
      </c>
      <c r="AA62" s="88">
        <v>567</v>
      </c>
      <c r="AB62" s="88">
        <v>10169.755000000001</v>
      </c>
      <c r="AC62" s="88">
        <v>660</v>
      </c>
      <c r="AD62" s="88">
        <v>301.09599999999995</v>
      </c>
    </row>
    <row r="63" spans="1:30" s="5" customFormat="1" x14ac:dyDescent="0.2">
      <c r="A63" s="91">
        <v>568</v>
      </c>
      <c r="B63" s="92">
        <f t="shared" si="0"/>
        <v>1357.297</v>
      </c>
      <c r="C63" s="92">
        <v>661</v>
      </c>
      <c r="D63" s="93">
        <f t="shared" si="1"/>
        <v>232.40100000000007</v>
      </c>
      <c r="E63" s="91">
        <v>568</v>
      </c>
      <c r="F63" s="94">
        <f t="shared" si="2"/>
        <v>145.15999999999985</v>
      </c>
      <c r="G63" s="92">
        <v>661</v>
      </c>
      <c r="H63" s="95">
        <f t="shared" si="3"/>
        <v>7978.9400000000005</v>
      </c>
      <c r="I63" s="96">
        <v>568</v>
      </c>
      <c r="J63" s="94">
        <f t="shared" si="4"/>
        <v>8289.6200000000008</v>
      </c>
      <c r="K63" s="92">
        <v>661</v>
      </c>
      <c r="L63" s="95">
        <f t="shared" si="5"/>
        <v>56.353999999999928</v>
      </c>
      <c r="M63" s="3"/>
      <c r="N63" s="57">
        <v>568</v>
      </c>
      <c r="O63" s="57">
        <v>8451.8170000000009</v>
      </c>
      <c r="P63" s="57">
        <v>661</v>
      </c>
      <c r="Q63" s="57">
        <v>5022.4809999999998</v>
      </c>
      <c r="R63" s="2"/>
      <c r="S63" s="64">
        <v>568</v>
      </c>
      <c r="T63" s="64">
        <v>1357.297</v>
      </c>
      <c r="U63" s="64">
        <v>661</v>
      </c>
      <c r="V63" s="64">
        <v>232.40100000000007</v>
      </c>
      <c r="W63" s="86">
        <v>568</v>
      </c>
      <c r="X63" s="86">
        <v>1502.4569999999999</v>
      </c>
      <c r="Y63" s="86">
        <v>661</v>
      </c>
      <c r="Z63" s="86">
        <v>8211.3410000000003</v>
      </c>
      <c r="AA63" s="88">
        <v>568</v>
      </c>
      <c r="AB63" s="88">
        <v>9646.9170000000013</v>
      </c>
      <c r="AC63" s="88">
        <v>661</v>
      </c>
      <c r="AD63" s="88">
        <v>288.755</v>
      </c>
    </row>
    <row r="64" spans="1:30" s="5" customFormat="1" x14ac:dyDescent="0.2">
      <c r="A64" s="91">
        <v>569</v>
      </c>
      <c r="B64" s="92">
        <f t="shared" si="0"/>
        <v>1328.93</v>
      </c>
      <c r="C64" s="92">
        <v>662</v>
      </c>
      <c r="D64" s="93">
        <f t="shared" si="1"/>
        <v>238.06799999999998</v>
      </c>
      <c r="E64" s="91">
        <v>569</v>
      </c>
      <c r="F64" s="94">
        <f t="shared" si="2"/>
        <v>161.50999999999976</v>
      </c>
      <c r="G64" s="92">
        <v>662</v>
      </c>
      <c r="H64" s="95">
        <f t="shared" si="3"/>
        <v>7709.3940000000002</v>
      </c>
      <c r="I64" s="96">
        <v>569</v>
      </c>
      <c r="J64" s="94">
        <f t="shared" si="4"/>
        <v>8009.9699999999993</v>
      </c>
      <c r="K64" s="92">
        <v>662</v>
      </c>
      <c r="L64" s="95">
        <f t="shared" si="5"/>
        <v>37.68100000000004</v>
      </c>
      <c r="M64" s="3"/>
      <c r="N64" s="57">
        <v>569</v>
      </c>
      <c r="O64" s="57">
        <v>8309.0999999999985</v>
      </c>
      <c r="P64" s="57">
        <v>662</v>
      </c>
      <c r="Q64" s="57">
        <v>4885.7420000000002</v>
      </c>
      <c r="R64" s="2"/>
      <c r="S64" s="64">
        <v>569</v>
      </c>
      <c r="T64" s="64">
        <v>1328.93</v>
      </c>
      <c r="U64" s="64">
        <v>662</v>
      </c>
      <c r="V64" s="64">
        <v>238.06799999999998</v>
      </c>
      <c r="W64" s="86">
        <v>569</v>
      </c>
      <c r="X64" s="86">
        <v>1490.4399999999998</v>
      </c>
      <c r="Y64" s="86">
        <v>662</v>
      </c>
      <c r="Z64" s="86">
        <v>7947.4620000000004</v>
      </c>
      <c r="AA64" s="88">
        <v>569</v>
      </c>
      <c r="AB64" s="88">
        <v>9338.9</v>
      </c>
      <c r="AC64" s="88">
        <v>662</v>
      </c>
      <c r="AD64" s="88">
        <v>275.74900000000002</v>
      </c>
    </row>
    <row r="65" spans="1:30" s="5" customFormat="1" x14ac:dyDescent="0.2">
      <c r="A65" s="91">
        <v>570</v>
      </c>
      <c r="B65" s="92">
        <f t="shared" si="0"/>
        <v>1327.5929999999998</v>
      </c>
      <c r="C65" s="92">
        <v>663</v>
      </c>
      <c r="D65" s="93">
        <f t="shared" si="1"/>
        <v>266.74599999999998</v>
      </c>
      <c r="E65" s="91">
        <v>570</v>
      </c>
      <c r="F65" s="94">
        <f t="shared" si="2"/>
        <v>157.51000000000022</v>
      </c>
      <c r="G65" s="92">
        <v>663</v>
      </c>
      <c r="H65" s="95">
        <f t="shared" si="3"/>
        <v>7378.4160000000002</v>
      </c>
      <c r="I65" s="96">
        <v>570</v>
      </c>
      <c r="J65" s="94">
        <f t="shared" si="4"/>
        <v>7637.06</v>
      </c>
      <c r="K65" s="92">
        <v>663</v>
      </c>
      <c r="L65" s="95">
        <f t="shared" si="5"/>
        <v>21.675000000000068</v>
      </c>
      <c r="M65" s="3"/>
      <c r="N65" s="57">
        <v>570</v>
      </c>
      <c r="O65" s="57">
        <v>7777.3330000000005</v>
      </c>
      <c r="P65" s="57">
        <v>663</v>
      </c>
      <c r="Q65" s="57">
        <v>4793.152</v>
      </c>
      <c r="R65" s="2"/>
      <c r="S65" s="64">
        <v>570</v>
      </c>
      <c r="T65" s="64">
        <v>1327.5929999999998</v>
      </c>
      <c r="U65" s="64">
        <v>663</v>
      </c>
      <c r="V65" s="64">
        <v>266.74599999999998</v>
      </c>
      <c r="W65" s="86">
        <v>570</v>
      </c>
      <c r="X65" s="86">
        <v>1485.1030000000001</v>
      </c>
      <c r="Y65" s="86">
        <v>663</v>
      </c>
      <c r="Z65" s="86">
        <v>7645.1620000000003</v>
      </c>
      <c r="AA65" s="88">
        <v>570</v>
      </c>
      <c r="AB65" s="88">
        <v>8964.6530000000002</v>
      </c>
      <c r="AC65" s="88">
        <v>663</v>
      </c>
      <c r="AD65" s="88">
        <v>288.42100000000005</v>
      </c>
    </row>
    <row r="66" spans="1:30" s="5" customFormat="1" x14ac:dyDescent="0.2">
      <c r="A66" s="91">
        <v>571</v>
      </c>
      <c r="B66" s="92">
        <f t="shared" si="0"/>
        <v>1331.5909999999999</v>
      </c>
      <c r="C66" s="92">
        <v>664</v>
      </c>
      <c r="D66" s="93">
        <f t="shared" si="1"/>
        <v>263.07400000000001</v>
      </c>
      <c r="E66" s="91">
        <v>571</v>
      </c>
      <c r="F66" s="94">
        <f t="shared" si="2"/>
        <v>135.48000000000002</v>
      </c>
      <c r="G66" s="92">
        <v>664</v>
      </c>
      <c r="H66" s="95">
        <f t="shared" si="3"/>
        <v>7200.884</v>
      </c>
      <c r="I66" s="96">
        <v>571</v>
      </c>
      <c r="J66" s="94">
        <f t="shared" si="4"/>
        <v>7147.6399999999994</v>
      </c>
      <c r="K66" s="92">
        <v>664</v>
      </c>
      <c r="L66" s="95">
        <f t="shared" si="5"/>
        <v>48.685000000000059</v>
      </c>
      <c r="M66" s="3"/>
      <c r="N66" s="57">
        <v>571</v>
      </c>
      <c r="O66" s="57">
        <v>7589.1610000000001</v>
      </c>
      <c r="P66" s="57">
        <v>664</v>
      </c>
      <c r="Q66" s="57">
        <v>4711.5279999999993</v>
      </c>
      <c r="R66" s="2"/>
      <c r="S66" s="64">
        <v>571</v>
      </c>
      <c r="T66" s="64">
        <v>1331.5909999999999</v>
      </c>
      <c r="U66" s="64">
        <v>664</v>
      </c>
      <c r="V66" s="64">
        <v>263.07400000000001</v>
      </c>
      <c r="W66" s="86">
        <v>571</v>
      </c>
      <c r="X66" s="86">
        <v>1467.0709999999999</v>
      </c>
      <c r="Y66" s="86">
        <v>664</v>
      </c>
      <c r="Z66" s="86">
        <v>7463.9579999999996</v>
      </c>
      <c r="AA66" s="88">
        <v>571</v>
      </c>
      <c r="AB66" s="88">
        <v>8479.2309999999998</v>
      </c>
      <c r="AC66" s="88">
        <v>664</v>
      </c>
      <c r="AD66" s="88">
        <v>311.75900000000007</v>
      </c>
    </row>
    <row r="67" spans="1:30" s="5" customFormat="1" x14ac:dyDescent="0.2">
      <c r="A67" s="91">
        <v>572</v>
      </c>
      <c r="B67" s="92">
        <f t="shared" si="0"/>
        <v>1269.5159999999998</v>
      </c>
      <c r="C67" s="92">
        <v>665</v>
      </c>
      <c r="D67" s="93">
        <f t="shared" si="1"/>
        <v>239.733</v>
      </c>
      <c r="E67" s="91">
        <v>572</v>
      </c>
      <c r="F67" s="94">
        <f t="shared" si="2"/>
        <v>235.57999999999993</v>
      </c>
      <c r="G67" s="92">
        <v>665</v>
      </c>
      <c r="H67" s="95">
        <f t="shared" si="3"/>
        <v>7010.0590000000002</v>
      </c>
      <c r="I67" s="96">
        <v>572</v>
      </c>
      <c r="J67" s="94">
        <f t="shared" si="4"/>
        <v>6939.6600000000017</v>
      </c>
      <c r="K67" s="92">
        <v>665</v>
      </c>
      <c r="L67" s="95">
        <f t="shared" si="5"/>
        <v>67.691000000000031</v>
      </c>
      <c r="M67" s="3"/>
      <c r="N67" s="57">
        <v>572</v>
      </c>
      <c r="O67" s="57">
        <v>7211.7860000000001</v>
      </c>
      <c r="P67" s="57">
        <v>665</v>
      </c>
      <c r="Q67" s="57">
        <v>4554.8119999999999</v>
      </c>
      <c r="R67" s="2"/>
      <c r="S67" s="64">
        <v>572</v>
      </c>
      <c r="T67" s="64">
        <v>1269.5159999999998</v>
      </c>
      <c r="U67" s="64">
        <v>665</v>
      </c>
      <c r="V67" s="64">
        <v>239.733</v>
      </c>
      <c r="W67" s="86">
        <v>572</v>
      </c>
      <c r="X67" s="86">
        <v>1505.0959999999998</v>
      </c>
      <c r="Y67" s="86">
        <v>665</v>
      </c>
      <c r="Z67" s="86">
        <v>7249.7920000000004</v>
      </c>
      <c r="AA67" s="88">
        <v>572</v>
      </c>
      <c r="AB67" s="88">
        <v>8209.1760000000013</v>
      </c>
      <c r="AC67" s="88">
        <v>665</v>
      </c>
      <c r="AD67" s="88">
        <v>307.42400000000004</v>
      </c>
    </row>
    <row r="68" spans="1:30" s="5" customFormat="1" x14ac:dyDescent="0.2">
      <c r="A68" s="91">
        <v>573</v>
      </c>
      <c r="B68" s="92">
        <f t="shared" si="0"/>
        <v>1197.4580000000001</v>
      </c>
      <c r="C68" s="92">
        <v>666</v>
      </c>
      <c r="D68" s="93">
        <f t="shared" si="1"/>
        <v>210.72700000000003</v>
      </c>
      <c r="E68" s="91">
        <v>573</v>
      </c>
      <c r="F68" s="94">
        <f t="shared" si="2"/>
        <v>264.94000000000005</v>
      </c>
      <c r="G68" s="92">
        <v>666</v>
      </c>
      <c r="H68" s="95">
        <f t="shared" si="3"/>
        <v>6854.4129999999996</v>
      </c>
      <c r="I68" s="96">
        <v>573</v>
      </c>
      <c r="J68" s="94">
        <f t="shared" si="4"/>
        <v>6688</v>
      </c>
      <c r="K68" s="92">
        <v>666</v>
      </c>
      <c r="L68" s="95">
        <f t="shared" si="5"/>
        <v>45.015999999999963</v>
      </c>
      <c r="M68" s="3"/>
      <c r="N68" s="57">
        <v>573</v>
      </c>
      <c r="O68" s="57">
        <v>6884.8779999999997</v>
      </c>
      <c r="P68" s="57">
        <v>666</v>
      </c>
      <c r="Q68" s="57">
        <v>4396.79</v>
      </c>
      <c r="R68" s="2"/>
      <c r="S68" s="64">
        <v>573</v>
      </c>
      <c r="T68" s="64">
        <v>1197.4580000000001</v>
      </c>
      <c r="U68" s="64">
        <v>666</v>
      </c>
      <c r="V68" s="64">
        <v>210.72700000000003</v>
      </c>
      <c r="W68" s="86">
        <v>573</v>
      </c>
      <c r="X68" s="86">
        <v>1462.3980000000001</v>
      </c>
      <c r="Y68" s="86">
        <v>666</v>
      </c>
      <c r="Z68" s="86">
        <v>7065.1399999999994</v>
      </c>
      <c r="AA68" s="88">
        <v>573</v>
      </c>
      <c r="AB68" s="88">
        <v>7885.4579999999996</v>
      </c>
      <c r="AC68" s="88">
        <v>666</v>
      </c>
      <c r="AD68" s="88">
        <v>255.74299999999999</v>
      </c>
    </row>
    <row r="69" spans="1:30" s="5" customFormat="1" x14ac:dyDescent="0.2">
      <c r="A69" s="91">
        <v>574</v>
      </c>
      <c r="B69" s="92">
        <f t="shared" si="0"/>
        <v>1190.44</v>
      </c>
      <c r="C69" s="92">
        <v>667</v>
      </c>
      <c r="D69" s="93">
        <f t="shared" si="1"/>
        <v>259.73999999999995</v>
      </c>
      <c r="E69" s="91">
        <v>574</v>
      </c>
      <c r="F69" s="94">
        <f t="shared" si="2"/>
        <v>295.30999999999995</v>
      </c>
      <c r="G69" s="92">
        <v>667</v>
      </c>
      <c r="H69" s="95">
        <f t="shared" si="3"/>
        <v>6564.0210000000006</v>
      </c>
      <c r="I69" s="96">
        <v>574</v>
      </c>
      <c r="J69" s="94">
        <f t="shared" si="4"/>
        <v>6284.49</v>
      </c>
      <c r="K69" s="92">
        <v>667</v>
      </c>
      <c r="L69" s="95">
        <f t="shared" si="5"/>
        <v>9.6700000000000728</v>
      </c>
      <c r="M69" s="3"/>
      <c r="N69" s="57">
        <v>574</v>
      </c>
      <c r="O69" s="57">
        <v>6761.02</v>
      </c>
      <c r="P69" s="57">
        <v>667</v>
      </c>
      <c r="Q69" s="57">
        <v>4371.6509999999998</v>
      </c>
      <c r="R69" s="2"/>
      <c r="S69" s="64">
        <v>574</v>
      </c>
      <c r="T69" s="64">
        <v>1190.44</v>
      </c>
      <c r="U69" s="64">
        <v>667</v>
      </c>
      <c r="V69" s="64">
        <v>259.73999999999995</v>
      </c>
      <c r="W69" s="86">
        <v>574</v>
      </c>
      <c r="X69" s="86">
        <v>1485.75</v>
      </c>
      <c r="Y69" s="86">
        <v>667</v>
      </c>
      <c r="Z69" s="86">
        <v>6823.7610000000004</v>
      </c>
      <c r="AA69" s="88">
        <v>574</v>
      </c>
      <c r="AB69" s="88">
        <v>7474.93</v>
      </c>
      <c r="AC69" s="88">
        <v>667</v>
      </c>
      <c r="AD69" s="88">
        <v>269.41000000000003</v>
      </c>
    </row>
    <row r="70" spans="1:30" s="5" customFormat="1" x14ac:dyDescent="0.2">
      <c r="A70" s="91">
        <v>575</v>
      </c>
      <c r="B70" s="92">
        <f t="shared" si="0"/>
        <v>1153.4099999999999</v>
      </c>
      <c r="C70" s="92">
        <v>668</v>
      </c>
      <c r="D70" s="93">
        <f t="shared" si="1"/>
        <v>180.71599999999995</v>
      </c>
      <c r="E70" s="91">
        <v>575</v>
      </c>
      <c r="F70" s="94">
        <f t="shared" si="2"/>
        <v>340.34999999999991</v>
      </c>
      <c r="G70" s="92">
        <v>668</v>
      </c>
      <c r="H70" s="95">
        <f t="shared" si="3"/>
        <v>6378.8119999999999</v>
      </c>
      <c r="I70" s="96">
        <v>575</v>
      </c>
      <c r="J70" s="94">
        <f t="shared" si="4"/>
        <v>6045.3700000000008</v>
      </c>
      <c r="K70" s="92">
        <v>668</v>
      </c>
      <c r="L70" s="95">
        <f t="shared" si="5"/>
        <v>85.030000000000086</v>
      </c>
      <c r="M70" s="3"/>
      <c r="N70" s="57">
        <v>575</v>
      </c>
      <c r="O70" s="57">
        <v>6465.5499999999993</v>
      </c>
      <c r="P70" s="57">
        <v>668</v>
      </c>
      <c r="Q70" s="57">
        <v>4093.3679999999999</v>
      </c>
      <c r="R70" s="2"/>
      <c r="S70" s="64">
        <v>575</v>
      </c>
      <c r="T70" s="64">
        <v>1153.4099999999999</v>
      </c>
      <c r="U70" s="64">
        <v>668</v>
      </c>
      <c r="V70" s="64">
        <v>180.71599999999995</v>
      </c>
      <c r="W70" s="86">
        <v>575</v>
      </c>
      <c r="X70" s="86">
        <v>1493.7599999999998</v>
      </c>
      <c r="Y70" s="86">
        <v>668</v>
      </c>
      <c r="Z70" s="86">
        <v>6559.5280000000002</v>
      </c>
      <c r="AA70" s="88">
        <v>575</v>
      </c>
      <c r="AB70" s="88">
        <v>7198.7800000000007</v>
      </c>
      <c r="AC70" s="88">
        <v>668</v>
      </c>
      <c r="AD70" s="88">
        <v>265.74600000000004</v>
      </c>
    </row>
    <row r="71" spans="1:30" s="5" customFormat="1" x14ac:dyDescent="0.2">
      <c r="A71" s="91">
        <v>576</v>
      </c>
      <c r="B71" s="92">
        <f t="shared" si="0"/>
        <v>1176.0889999999999</v>
      </c>
      <c r="C71" s="92">
        <v>669</v>
      </c>
      <c r="D71" s="93">
        <f t="shared" si="1"/>
        <v>225.73100000000005</v>
      </c>
      <c r="E71" s="91">
        <v>576</v>
      </c>
      <c r="F71" s="94">
        <f t="shared" si="2"/>
        <v>319.6700000000003</v>
      </c>
      <c r="G71" s="92">
        <v>669</v>
      </c>
      <c r="H71" s="95">
        <f t="shared" si="3"/>
        <v>6252.1110000000008</v>
      </c>
      <c r="I71" s="96">
        <v>576</v>
      </c>
      <c r="J71" s="94">
        <f t="shared" si="4"/>
        <v>5782.68</v>
      </c>
      <c r="K71" s="92">
        <v>669</v>
      </c>
      <c r="L71" s="95">
        <f t="shared" si="5"/>
        <v>54.350999999999999</v>
      </c>
      <c r="M71" s="3"/>
      <c r="N71" s="57">
        <v>576</v>
      </c>
      <c r="O71" s="57">
        <v>6328.6890000000003</v>
      </c>
      <c r="P71" s="57">
        <v>669</v>
      </c>
      <c r="Q71" s="57">
        <v>3991.752</v>
      </c>
      <c r="R71" s="2"/>
      <c r="S71" s="64">
        <v>576</v>
      </c>
      <c r="T71" s="64">
        <v>1176.0889999999999</v>
      </c>
      <c r="U71" s="64">
        <v>669</v>
      </c>
      <c r="V71" s="64">
        <v>225.73100000000005</v>
      </c>
      <c r="W71" s="86">
        <v>576</v>
      </c>
      <c r="X71" s="86">
        <v>1495.7590000000002</v>
      </c>
      <c r="Y71" s="86">
        <v>669</v>
      </c>
      <c r="Z71" s="86">
        <v>6477.8420000000006</v>
      </c>
      <c r="AA71" s="88">
        <v>576</v>
      </c>
      <c r="AB71" s="88">
        <v>6958.7690000000002</v>
      </c>
      <c r="AC71" s="88">
        <v>669</v>
      </c>
      <c r="AD71" s="88">
        <v>280.08200000000005</v>
      </c>
    </row>
    <row r="72" spans="1:30" s="5" customFormat="1" x14ac:dyDescent="0.2">
      <c r="A72" s="91">
        <v>577</v>
      </c>
      <c r="B72" s="92">
        <f t="shared" ref="B72:B135" si="6">T72</f>
        <v>1214.4560000000001</v>
      </c>
      <c r="C72" s="92">
        <v>670</v>
      </c>
      <c r="D72" s="93">
        <f t="shared" ref="D72:D102" si="7">V72</f>
        <v>206.05700000000002</v>
      </c>
      <c r="E72" s="91">
        <v>577</v>
      </c>
      <c r="F72" s="94">
        <f t="shared" ref="F72:F135" si="8">X72-T72</f>
        <v>253.93000000000006</v>
      </c>
      <c r="G72" s="92">
        <v>670</v>
      </c>
      <c r="H72" s="95">
        <f t="shared" ref="H72:H102" si="9">Z72-V72</f>
        <v>5851.3130000000001</v>
      </c>
      <c r="I72" s="96">
        <v>577</v>
      </c>
      <c r="J72" s="94">
        <f t="shared" ref="J72:J135" si="10">AB72-T72</f>
        <v>5416.66</v>
      </c>
      <c r="K72" s="92">
        <v>670</v>
      </c>
      <c r="L72" s="95">
        <f t="shared" ref="L72:L102" si="11">AD72-V72</f>
        <v>52.018000000000029</v>
      </c>
      <c r="M72" s="3"/>
      <c r="N72" s="57">
        <v>577</v>
      </c>
      <c r="O72" s="57">
        <v>6174.7559999999994</v>
      </c>
      <c r="P72" s="57">
        <v>670</v>
      </c>
      <c r="Q72" s="57">
        <v>3787.3</v>
      </c>
      <c r="R72" s="2"/>
      <c r="S72" s="64">
        <v>577</v>
      </c>
      <c r="T72" s="64">
        <v>1214.4560000000001</v>
      </c>
      <c r="U72" s="64">
        <v>670</v>
      </c>
      <c r="V72" s="64">
        <v>206.05700000000002</v>
      </c>
      <c r="W72" s="86">
        <v>577</v>
      </c>
      <c r="X72" s="86">
        <v>1468.3860000000002</v>
      </c>
      <c r="Y72" s="86">
        <v>670</v>
      </c>
      <c r="Z72" s="86">
        <v>6057.37</v>
      </c>
      <c r="AA72" s="88">
        <v>577</v>
      </c>
      <c r="AB72" s="88">
        <v>6631.116</v>
      </c>
      <c r="AC72" s="88">
        <v>670</v>
      </c>
      <c r="AD72" s="88">
        <v>258.07500000000005</v>
      </c>
    </row>
    <row r="73" spans="1:30" s="5" customFormat="1" x14ac:dyDescent="0.2">
      <c r="A73" s="91">
        <v>578</v>
      </c>
      <c r="B73" s="92">
        <f t="shared" si="6"/>
        <v>1094.0210000000002</v>
      </c>
      <c r="C73" s="92">
        <v>671</v>
      </c>
      <c r="D73" s="93">
        <f t="shared" si="7"/>
        <v>202.38900000000001</v>
      </c>
      <c r="E73" s="91">
        <v>578</v>
      </c>
      <c r="F73" s="94">
        <f t="shared" si="8"/>
        <v>353.67999999999984</v>
      </c>
      <c r="G73" s="92">
        <v>671</v>
      </c>
      <c r="H73" s="95">
        <f t="shared" si="9"/>
        <v>5664.3540000000003</v>
      </c>
      <c r="I73" s="96">
        <v>578</v>
      </c>
      <c r="J73" s="94">
        <f t="shared" si="10"/>
        <v>5261.4399999999987</v>
      </c>
      <c r="K73" s="92">
        <v>671</v>
      </c>
      <c r="L73" s="95">
        <f t="shared" si="11"/>
        <v>63.355999999999995</v>
      </c>
      <c r="M73" s="3"/>
      <c r="N73" s="57">
        <v>578</v>
      </c>
      <c r="O73" s="57">
        <v>5906.5309999999999</v>
      </c>
      <c r="P73" s="57">
        <v>671</v>
      </c>
      <c r="Q73" s="57">
        <v>3645.3330000000001</v>
      </c>
      <c r="R73" s="2"/>
      <c r="S73" s="64">
        <v>578</v>
      </c>
      <c r="T73" s="64">
        <v>1094.0210000000002</v>
      </c>
      <c r="U73" s="64">
        <v>671</v>
      </c>
      <c r="V73" s="64">
        <v>202.38900000000001</v>
      </c>
      <c r="W73" s="86">
        <v>578</v>
      </c>
      <c r="X73" s="86">
        <v>1447.701</v>
      </c>
      <c r="Y73" s="86">
        <v>671</v>
      </c>
      <c r="Z73" s="86">
        <v>5866.7430000000004</v>
      </c>
      <c r="AA73" s="88">
        <v>578</v>
      </c>
      <c r="AB73" s="88">
        <v>6355.4609999999993</v>
      </c>
      <c r="AC73" s="88">
        <v>671</v>
      </c>
      <c r="AD73" s="88">
        <v>265.745</v>
      </c>
    </row>
    <row r="74" spans="1:30" s="5" customFormat="1" x14ac:dyDescent="0.2">
      <c r="A74" s="91">
        <v>579</v>
      </c>
      <c r="B74" s="92">
        <f t="shared" si="6"/>
        <v>1102.713</v>
      </c>
      <c r="C74" s="92">
        <v>672</v>
      </c>
      <c r="D74" s="93">
        <f t="shared" si="7"/>
        <v>162.04400000000004</v>
      </c>
      <c r="E74" s="91">
        <v>579</v>
      </c>
      <c r="F74" s="94">
        <f t="shared" si="8"/>
        <v>345.69000000000005</v>
      </c>
      <c r="G74" s="92">
        <v>672</v>
      </c>
      <c r="H74" s="95">
        <f t="shared" si="9"/>
        <v>5539.8410000000003</v>
      </c>
      <c r="I74" s="96">
        <v>579</v>
      </c>
      <c r="J74" s="94">
        <f t="shared" si="10"/>
        <v>4987.91</v>
      </c>
      <c r="K74" s="92">
        <v>672</v>
      </c>
      <c r="L74" s="95">
        <f t="shared" si="11"/>
        <v>59.686000000000035</v>
      </c>
      <c r="M74" s="3"/>
      <c r="N74" s="57">
        <v>579</v>
      </c>
      <c r="O74" s="57">
        <v>5825.3530000000001</v>
      </c>
      <c r="P74" s="57">
        <v>672</v>
      </c>
      <c r="Q74" s="57">
        <v>3466.2950000000001</v>
      </c>
      <c r="R74" s="2"/>
      <c r="S74" s="64">
        <v>579</v>
      </c>
      <c r="T74" s="64">
        <v>1102.713</v>
      </c>
      <c r="U74" s="64">
        <v>672</v>
      </c>
      <c r="V74" s="64">
        <v>162.04400000000004</v>
      </c>
      <c r="W74" s="86">
        <v>579</v>
      </c>
      <c r="X74" s="86">
        <v>1448.403</v>
      </c>
      <c r="Y74" s="86">
        <v>672</v>
      </c>
      <c r="Z74" s="86">
        <v>5701.8850000000002</v>
      </c>
      <c r="AA74" s="88">
        <v>579</v>
      </c>
      <c r="AB74" s="88">
        <v>6090.6229999999996</v>
      </c>
      <c r="AC74" s="88">
        <v>672</v>
      </c>
      <c r="AD74" s="88">
        <v>221.73000000000008</v>
      </c>
    </row>
    <row r="75" spans="1:30" s="5" customFormat="1" x14ac:dyDescent="0.2">
      <c r="A75" s="91">
        <v>580</v>
      </c>
      <c r="B75" s="92">
        <f t="shared" si="6"/>
        <v>1153.0769999999998</v>
      </c>
      <c r="C75" s="92">
        <v>673</v>
      </c>
      <c r="D75" s="93">
        <f t="shared" si="7"/>
        <v>202.38600000000002</v>
      </c>
      <c r="E75" s="91">
        <v>580</v>
      </c>
      <c r="F75" s="94">
        <f t="shared" si="8"/>
        <v>358.0300000000002</v>
      </c>
      <c r="G75" s="92">
        <v>673</v>
      </c>
      <c r="H75" s="95">
        <f t="shared" si="9"/>
        <v>5261.6619999999994</v>
      </c>
      <c r="I75" s="96">
        <v>580</v>
      </c>
      <c r="J75" s="94">
        <f t="shared" si="10"/>
        <v>4734.3899999999994</v>
      </c>
      <c r="K75" s="92">
        <v>673</v>
      </c>
      <c r="L75" s="95">
        <f t="shared" si="11"/>
        <v>58.352999999999952</v>
      </c>
      <c r="M75" s="3"/>
      <c r="N75" s="57">
        <v>580</v>
      </c>
      <c r="O75" s="57">
        <v>5700.1570000000002</v>
      </c>
      <c r="P75" s="57">
        <v>673</v>
      </c>
      <c r="Q75" s="57">
        <v>3421.8180000000002</v>
      </c>
      <c r="R75" s="2"/>
      <c r="S75" s="64">
        <v>580</v>
      </c>
      <c r="T75" s="64">
        <v>1153.0769999999998</v>
      </c>
      <c r="U75" s="64">
        <v>673</v>
      </c>
      <c r="V75" s="64">
        <v>202.38600000000002</v>
      </c>
      <c r="W75" s="86">
        <v>580</v>
      </c>
      <c r="X75" s="86">
        <v>1511.107</v>
      </c>
      <c r="Y75" s="86">
        <v>673</v>
      </c>
      <c r="Z75" s="86">
        <v>5464.0479999999998</v>
      </c>
      <c r="AA75" s="88">
        <v>580</v>
      </c>
      <c r="AB75" s="88">
        <v>5887.4669999999996</v>
      </c>
      <c r="AC75" s="88">
        <v>673</v>
      </c>
      <c r="AD75" s="88">
        <v>260.73899999999998</v>
      </c>
    </row>
    <row r="76" spans="1:30" s="5" customFormat="1" x14ac:dyDescent="0.2">
      <c r="A76" s="91">
        <v>581</v>
      </c>
      <c r="B76" s="92">
        <f t="shared" si="6"/>
        <v>1081.33</v>
      </c>
      <c r="C76" s="92">
        <v>674</v>
      </c>
      <c r="D76" s="93">
        <f t="shared" si="7"/>
        <v>206.05599999999998</v>
      </c>
      <c r="E76" s="91">
        <v>581</v>
      </c>
      <c r="F76" s="94">
        <f t="shared" si="8"/>
        <v>506.52</v>
      </c>
      <c r="G76" s="92">
        <v>674</v>
      </c>
      <c r="H76" s="95">
        <f t="shared" si="9"/>
        <v>5033.3270000000002</v>
      </c>
      <c r="I76" s="96">
        <v>581</v>
      </c>
      <c r="J76" s="94">
        <f t="shared" si="10"/>
        <v>4564.5999999999995</v>
      </c>
      <c r="K76" s="92">
        <v>674</v>
      </c>
      <c r="L76" s="95">
        <f t="shared" si="11"/>
        <v>12.003000000000043</v>
      </c>
      <c r="M76" s="3"/>
      <c r="N76" s="57">
        <v>581</v>
      </c>
      <c r="O76" s="57">
        <v>5575.03</v>
      </c>
      <c r="P76" s="57">
        <v>674</v>
      </c>
      <c r="Q76" s="57">
        <v>3300.9230000000002</v>
      </c>
      <c r="R76" s="2"/>
      <c r="S76" s="64">
        <v>581</v>
      </c>
      <c r="T76" s="64">
        <v>1081.33</v>
      </c>
      <c r="U76" s="64">
        <v>674</v>
      </c>
      <c r="V76" s="64">
        <v>206.05599999999998</v>
      </c>
      <c r="W76" s="86">
        <v>581</v>
      </c>
      <c r="X76" s="86">
        <v>1587.85</v>
      </c>
      <c r="Y76" s="86">
        <v>674</v>
      </c>
      <c r="Z76" s="86">
        <v>5239.3829999999998</v>
      </c>
      <c r="AA76" s="88">
        <v>581</v>
      </c>
      <c r="AB76" s="88">
        <v>5645.9299999999994</v>
      </c>
      <c r="AC76" s="88">
        <v>674</v>
      </c>
      <c r="AD76" s="88">
        <v>218.05900000000003</v>
      </c>
    </row>
    <row r="77" spans="1:30" s="5" customFormat="1" x14ac:dyDescent="0.2">
      <c r="A77" s="91">
        <v>582</v>
      </c>
      <c r="B77" s="92">
        <f t="shared" si="6"/>
        <v>1034.3030000000001</v>
      </c>
      <c r="C77" s="92">
        <v>675</v>
      </c>
      <c r="D77" s="93">
        <f t="shared" si="7"/>
        <v>147.03900000000004</v>
      </c>
      <c r="E77" s="91">
        <v>582</v>
      </c>
      <c r="F77" s="94">
        <f t="shared" si="8"/>
        <v>520.8599999999999</v>
      </c>
      <c r="G77" s="92">
        <v>675</v>
      </c>
      <c r="H77" s="95">
        <f t="shared" si="9"/>
        <v>4898.5209999999997</v>
      </c>
      <c r="I77" s="96">
        <v>582</v>
      </c>
      <c r="J77" s="94">
        <f t="shared" si="10"/>
        <v>4317.07</v>
      </c>
      <c r="K77" s="92">
        <v>675</v>
      </c>
      <c r="L77" s="95">
        <f t="shared" si="11"/>
        <v>88.029999999999973</v>
      </c>
      <c r="M77" s="3"/>
      <c r="N77" s="57">
        <v>582</v>
      </c>
      <c r="O77" s="57">
        <v>5423.2629999999999</v>
      </c>
      <c r="P77" s="57">
        <v>675</v>
      </c>
      <c r="Q77" s="57">
        <v>3178.74</v>
      </c>
      <c r="R77" s="2"/>
      <c r="S77" s="64">
        <v>582</v>
      </c>
      <c r="T77" s="64">
        <v>1034.3030000000001</v>
      </c>
      <c r="U77" s="64">
        <v>675</v>
      </c>
      <c r="V77" s="64">
        <v>147.03900000000004</v>
      </c>
      <c r="W77" s="86">
        <v>582</v>
      </c>
      <c r="X77" s="86">
        <v>1555.163</v>
      </c>
      <c r="Y77" s="86">
        <v>675</v>
      </c>
      <c r="Z77" s="86">
        <v>5045.5599999999995</v>
      </c>
      <c r="AA77" s="88">
        <v>582</v>
      </c>
      <c r="AB77" s="88">
        <v>5351.3729999999996</v>
      </c>
      <c r="AC77" s="88">
        <v>675</v>
      </c>
      <c r="AD77" s="88">
        <v>235.06900000000002</v>
      </c>
    </row>
    <row r="78" spans="1:30" s="5" customFormat="1" x14ac:dyDescent="0.2">
      <c r="A78" s="91">
        <v>583</v>
      </c>
      <c r="B78" s="92">
        <f t="shared" si="6"/>
        <v>1099.672</v>
      </c>
      <c r="C78" s="92">
        <v>676</v>
      </c>
      <c r="D78" s="93">
        <f t="shared" si="7"/>
        <v>162.37500000000006</v>
      </c>
      <c r="E78" s="91">
        <v>583</v>
      </c>
      <c r="F78" s="94">
        <f t="shared" si="8"/>
        <v>574.2800000000002</v>
      </c>
      <c r="G78" s="92">
        <v>676</v>
      </c>
      <c r="H78" s="95">
        <f t="shared" si="9"/>
        <v>4783.4849999999997</v>
      </c>
      <c r="I78" s="96">
        <v>583</v>
      </c>
      <c r="J78" s="94">
        <f t="shared" si="10"/>
        <v>4208.1499999999996</v>
      </c>
      <c r="K78" s="92">
        <v>676</v>
      </c>
      <c r="L78" s="95">
        <f t="shared" si="11"/>
        <v>37.677999999999997</v>
      </c>
      <c r="M78" s="3"/>
      <c r="N78" s="57">
        <v>583</v>
      </c>
      <c r="O78" s="57">
        <v>5404.1319999999996</v>
      </c>
      <c r="P78" s="57">
        <v>676</v>
      </c>
      <c r="Q78" s="57">
        <v>3148.97</v>
      </c>
      <c r="R78" s="2"/>
      <c r="S78" s="64">
        <v>583</v>
      </c>
      <c r="T78" s="64">
        <v>1099.672</v>
      </c>
      <c r="U78" s="64">
        <v>676</v>
      </c>
      <c r="V78" s="64">
        <v>162.37500000000006</v>
      </c>
      <c r="W78" s="86">
        <v>583</v>
      </c>
      <c r="X78" s="86">
        <v>1673.9520000000002</v>
      </c>
      <c r="Y78" s="86">
        <v>676</v>
      </c>
      <c r="Z78" s="86">
        <v>4945.8599999999997</v>
      </c>
      <c r="AA78" s="88">
        <v>583</v>
      </c>
      <c r="AB78" s="88">
        <v>5307.8220000000001</v>
      </c>
      <c r="AC78" s="88">
        <v>676</v>
      </c>
      <c r="AD78" s="88">
        <v>200.05300000000005</v>
      </c>
    </row>
    <row r="79" spans="1:30" s="5" customFormat="1" x14ac:dyDescent="0.2">
      <c r="A79" s="91">
        <v>584</v>
      </c>
      <c r="B79" s="92">
        <f t="shared" si="6"/>
        <v>1003.604</v>
      </c>
      <c r="C79" s="92">
        <v>677</v>
      </c>
      <c r="D79" s="93">
        <f t="shared" si="7"/>
        <v>142.03800000000001</v>
      </c>
      <c r="E79" s="91">
        <v>584</v>
      </c>
      <c r="F79" s="94">
        <f t="shared" si="8"/>
        <v>627.65000000000009</v>
      </c>
      <c r="G79" s="92">
        <v>677</v>
      </c>
      <c r="H79" s="95">
        <f t="shared" si="9"/>
        <v>4666.1730000000007</v>
      </c>
      <c r="I79" s="96">
        <v>584</v>
      </c>
      <c r="J79" s="94">
        <f t="shared" si="10"/>
        <v>3963.58</v>
      </c>
      <c r="K79" s="92">
        <v>677</v>
      </c>
      <c r="L79" s="95">
        <f t="shared" si="11"/>
        <v>74.356999999999971</v>
      </c>
      <c r="M79" s="3"/>
      <c r="N79" s="57">
        <v>584</v>
      </c>
      <c r="O79" s="57">
        <v>5287.8339999999998</v>
      </c>
      <c r="P79" s="57">
        <v>677</v>
      </c>
      <c r="Q79" s="57">
        <v>2973.0210000000002</v>
      </c>
      <c r="R79" s="2"/>
      <c r="S79" s="64">
        <v>584</v>
      </c>
      <c r="T79" s="64">
        <v>1003.604</v>
      </c>
      <c r="U79" s="64">
        <v>677</v>
      </c>
      <c r="V79" s="64">
        <v>142.03800000000001</v>
      </c>
      <c r="W79" s="86">
        <v>584</v>
      </c>
      <c r="X79" s="86">
        <v>1631.2540000000001</v>
      </c>
      <c r="Y79" s="86">
        <v>677</v>
      </c>
      <c r="Z79" s="86">
        <v>4808.2110000000002</v>
      </c>
      <c r="AA79" s="88">
        <v>584</v>
      </c>
      <c r="AB79" s="88">
        <v>4967.1840000000002</v>
      </c>
      <c r="AC79" s="88">
        <v>677</v>
      </c>
      <c r="AD79" s="88">
        <v>216.39499999999998</v>
      </c>
    </row>
    <row r="80" spans="1:30" s="5" customFormat="1" x14ac:dyDescent="0.2">
      <c r="A80" s="91">
        <v>585</v>
      </c>
      <c r="B80" s="92">
        <f t="shared" si="6"/>
        <v>1032.633</v>
      </c>
      <c r="C80" s="92">
        <v>678</v>
      </c>
      <c r="D80" s="93">
        <f t="shared" si="7"/>
        <v>147.37300000000005</v>
      </c>
      <c r="E80" s="91">
        <v>585</v>
      </c>
      <c r="F80" s="94">
        <f t="shared" si="8"/>
        <v>707.10000000000014</v>
      </c>
      <c r="G80" s="92">
        <v>678</v>
      </c>
      <c r="H80" s="95">
        <f t="shared" si="9"/>
        <v>4446.93</v>
      </c>
      <c r="I80" s="96">
        <v>585</v>
      </c>
      <c r="J80" s="94">
        <f t="shared" si="10"/>
        <v>3865.7200000000003</v>
      </c>
      <c r="K80" s="92">
        <v>678</v>
      </c>
      <c r="L80" s="95">
        <f t="shared" si="11"/>
        <v>61.352999999999952</v>
      </c>
      <c r="M80" s="3"/>
      <c r="N80" s="57">
        <v>585</v>
      </c>
      <c r="O80" s="57">
        <v>5216.643</v>
      </c>
      <c r="P80" s="57">
        <v>678</v>
      </c>
      <c r="Q80" s="57">
        <v>2881.1929999999998</v>
      </c>
      <c r="R80" s="2"/>
      <c r="S80" s="64">
        <v>585</v>
      </c>
      <c r="T80" s="64">
        <v>1032.633</v>
      </c>
      <c r="U80" s="64">
        <v>678</v>
      </c>
      <c r="V80" s="64">
        <v>147.37300000000005</v>
      </c>
      <c r="W80" s="86">
        <v>585</v>
      </c>
      <c r="X80" s="86">
        <v>1739.7330000000002</v>
      </c>
      <c r="Y80" s="86">
        <v>678</v>
      </c>
      <c r="Z80" s="86">
        <v>4594.3030000000008</v>
      </c>
      <c r="AA80" s="88">
        <v>585</v>
      </c>
      <c r="AB80" s="88">
        <v>4898.3530000000001</v>
      </c>
      <c r="AC80" s="88">
        <v>678</v>
      </c>
      <c r="AD80" s="88">
        <v>208.726</v>
      </c>
    </row>
    <row r="81" spans="1:30" s="5" customFormat="1" x14ac:dyDescent="0.2">
      <c r="A81" s="91">
        <v>586</v>
      </c>
      <c r="B81" s="92">
        <f t="shared" si="6"/>
        <v>1014.9490000000001</v>
      </c>
      <c r="C81" s="92">
        <v>679</v>
      </c>
      <c r="D81" s="93">
        <f t="shared" si="7"/>
        <v>178.048</v>
      </c>
      <c r="E81" s="91">
        <v>586</v>
      </c>
      <c r="F81" s="94">
        <f t="shared" si="8"/>
        <v>814.55999999999972</v>
      </c>
      <c r="G81" s="92">
        <v>679</v>
      </c>
      <c r="H81" s="95">
        <f t="shared" si="9"/>
        <v>4342.683</v>
      </c>
      <c r="I81" s="96">
        <v>586</v>
      </c>
      <c r="J81" s="94">
        <f t="shared" si="10"/>
        <v>3723.2599999999998</v>
      </c>
      <c r="K81" s="92">
        <v>679</v>
      </c>
      <c r="L81" s="95">
        <f t="shared" si="11"/>
        <v>58.019000000000005</v>
      </c>
      <c r="M81" s="3"/>
      <c r="N81" s="57">
        <v>586</v>
      </c>
      <c r="O81" s="57">
        <v>5170.4790000000003</v>
      </c>
      <c r="P81" s="57">
        <v>679</v>
      </c>
      <c r="Q81" s="57">
        <v>2756.6210000000001</v>
      </c>
      <c r="R81" s="2"/>
      <c r="S81" s="64">
        <v>586</v>
      </c>
      <c r="T81" s="64">
        <v>1014.9490000000001</v>
      </c>
      <c r="U81" s="64">
        <v>679</v>
      </c>
      <c r="V81" s="64">
        <v>178.048</v>
      </c>
      <c r="W81" s="86">
        <v>586</v>
      </c>
      <c r="X81" s="86">
        <v>1829.5089999999998</v>
      </c>
      <c r="Y81" s="86">
        <v>679</v>
      </c>
      <c r="Z81" s="86">
        <v>4520.7309999999998</v>
      </c>
      <c r="AA81" s="88">
        <v>586</v>
      </c>
      <c r="AB81" s="88">
        <v>4738.2089999999998</v>
      </c>
      <c r="AC81" s="88">
        <v>679</v>
      </c>
      <c r="AD81" s="88">
        <v>236.06700000000001</v>
      </c>
    </row>
    <row r="82" spans="1:30" s="5" customFormat="1" x14ac:dyDescent="0.2">
      <c r="A82" s="91">
        <v>587</v>
      </c>
      <c r="B82" s="92">
        <f t="shared" si="6"/>
        <v>987.60600000000011</v>
      </c>
      <c r="C82" s="92">
        <v>680</v>
      </c>
      <c r="D82" s="93">
        <f t="shared" si="7"/>
        <v>202.71899999999999</v>
      </c>
      <c r="E82" s="91">
        <v>587</v>
      </c>
      <c r="F82" s="94">
        <f t="shared" si="8"/>
        <v>868.9599999999997</v>
      </c>
      <c r="G82" s="92">
        <v>680</v>
      </c>
      <c r="H82" s="95">
        <f t="shared" si="9"/>
        <v>4143.4889999999996</v>
      </c>
      <c r="I82" s="96">
        <v>587</v>
      </c>
      <c r="J82" s="94">
        <f t="shared" si="10"/>
        <v>3633.6700000000005</v>
      </c>
      <c r="K82" s="92">
        <v>680</v>
      </c>
      <c r="L82" s="95">
        <f t="shared" si="11"/>
        <v>31.009999999999991</v>
      </c>
      <c r="M82" s="3"/>
      <c r="N82" s="57">
        <v>587</v>
      </c>
      <c r="O82" s="57">
        <v>5186.6060000000007</v>
      </c>
      <c r="P82" s="57">
        <v>680</v>
      </c>
      <c r="Q82" s="57">
        <v>2747.2180000000003</v>
      </c>
      <c r="R82" s="2"/>
      <c r="S82" s="64">
        <v>587</v>
      </c>
      <c r="T82" s="64">
        <v>987.60600000000011</v>
      </c>
      <c r="U82" s="64">
        <v>680</v>
      </c>
      <c r="V82" s="64">
        <v>202.71899999999999</v>
      </c>
      <c r="W82" s="86">
        <v>587</v>
      </c>
      <c r="X82" s="86">
        <v>1856.5659999999998</v>
      </c>
      <c r="Y82" s="86">
        <v>680</v>
      </c>
      <c r="Z82" s="86">
        <v>4346.2079999999996</v>
      </c>
      <c r="AA82" s="88">
        <v>587</v>
      </c>
      <c r="AB82" s="88">
        <v>4621.2760000000007</v>
      </c>
      <c r="AC82" s="88">
        <v>680</v>
      </c>
      <c r="AD82" s="88">
        <v>233.72899999999998</v>
      </c>
    </row>
    <row r="83" spans="1:30" s="5" customFormat="1" x14ac:dyDescent="0.2">
      <c r="A83" s="91">
        <v>588</v>
      </c>
      <c r="B83" s="92">
        <f t="shared" si="6"/>
        <v>960.57500000000005</v>
      </c>
      <c r="C83" s="92">
        <v>681</v>
      </c>
      <c r="D83" s="93">
        <f t="shared" si="7"/>
        <v>169.37600000000003</v>
      </c>
      <c r="E83" s="91">
        <v>588</v>
      </c>
      <c r="F83" s="94">
        <f t="shared" si="8"/>
        <v>933.69999999999982</v>
      </c>
      <c r="G83" s="92">
        <v>681</v>
      </c>
      <c r="H83" s="95">
        <f t="shared" si="9"/>
        <v>3887.835</v>
      </c>
      <c r="I83" s="96">
        <v>588</v>
      </c>
      <c r="J83" s="94">
        <f t="shared" si="10"/>
        <v>3466.1500000000005</v>
      </c>
      <c r="K83" s="92">
        <v>681</v>
      </c>
      <c r="L83" s="95">
        <f t="shared" si="11"/>
        <v>39.011999999999944</v>
      </c>
      <c r="M83" s="3"/>
      <c r="N83" s="57">
        <v>588</v>
      </c>
      <c r="O83" s="57">
        <v>5174.2150000000001</v>
      </c>
      <c r="P83" s="57">
        <v>681</v>
      </c>
      <c r="Q83" s="57">
        <v>2555.261</v>
      </c>
      <c r="R83" s="2"/>
      <c r="S83" s="64">
        <v>588</v>
      </c>
      <c r="T83" s="64">
        <v>960.57500000000005</v>
      </c>
      <c r="U83" s="64">
        <v>681</v>
      </c>
      <c r="V83" s="64">
        <v>169.37600000000003</v>
      </c>
      <c r="W83" s="86">
        <v>588</v>
      </c>
      <c r="X83" s="86">
        <v>1894.2749999999999</v>
      </c>
      <c r="Y83" s="86">
        <v>681</v>
      </c>
      <c r="Z83" s="86">
        <v>4057.2110000000002</v>
      </c>
      <c r="AA83" s="88">
        <v>588</v>
      </c>
      <c r="AB83" s="88">
        <v>4426.7250000000004</v>
      </c>
      <c r="AC83" s="88">
        <v>681</v>
      </c>
      <c r="AD83" s="88">
        <v>208.38799999999998</v>
      </c>
    </row>
    <row r="84" spans="1:30" s="5" customFormat="1" x14ac:dyDescent="0.2">
      <c r="A84" s="91">
        <v>589</v>
      </c>
      <c r="B84" s="92">
        <f t="shared" si="6"/>
        <v>977.95199999999988</v>
      </c>
      <c r="C84" s="92">
        <v>682</v>
      </c>
      <c r="D84" s="93">
        <f t="shared" si="7"/>
        <v>163.70699999999999</v>
      </c>
      <c r="E84" s="91">
        <v>589</v>
      </c>
      <c r="F84" s="94">
        <f t="shared" si="8"/>
        <v>986.11999999999978</v>
      </c>
      <c r="G84" s="92">
        <v>682</v>
      </c>
      <c r="H84" s="95">
        <f t="shared" si="9"/>
        <v>3813.2869999999998</v>
      </c>
      <c r="I84" s="96">
        <v>589</v>
      </c>
      <c r="J84" s="94">
        <f t="shared" si="10"/>
        <v>3287.0900000000006</v>
      </c>
      <c r="K84" s="92">
        <v>682</v>
      </c>
      <c r="L84" s="95">
        <f t="shared" si="11"/>
        <v>57.350999999999999</v>
      </c>
      <c r="M84" s="3"/>
      <c r="N84" s="57">
        <v>589</v>
      </c>
      <c r="O84" s="57">
        <v>5263.9220000000005</v>
      </c>
      <c r="P84" s="57">
        <v>682</v>
      </c>
      <c r="Q84" s="57">
        <v>2493.154</v>
      </c>
      <c r="R84" s="2"/>
      <c r="S84" s="64">
        <v>589</v>
      </c>
      <c r="T84" s="64">
        <v>977.95199999999988</v>
      </c>
      <c r="U84" s="64">
        <v>682</v>
      </c>
      <c r="V84" s="64">
        <v>163.70699999999999</v>
      </c>
      <c r="W84" s="86">
        <v>589</v>
      </c>
      <c r="X84" s="86">
        <v>1964.0719999999997</v>
      </c>
      <c r="Y84" s="86">
        <v>682</v>
      </c>
      <c r="Z84" s="86">
        <v>3976.9939999999997</v>
      </c>
      <c r="AA84" s="88">
        <v>589</v>
      </c>
      <c r="AB84" s="88">
        <v>4265.0420000000004</v>
      </c>
      <c r="AC84" s="88">
        <v>682</v>
      </c>
      <c r="AD84" s="88">
        <v>221.05799999999999</v>
      </c>
    </row>
    <row r="85" spans="1:30" s="5" customFormat="1" x14ac:dyDescent="0.2">
      <c r="A85" s="91">
        <v>590</v>
      </c>
      <c r="B85" s="92">
        <f t="shared" si="6"/>
        <v>930.92100000000005</v>
      </c>
      <c r="C85" s="92">
        <v>683</v>
      </c>
      <c r="D85" s="93">
        <f t="shared" si="7"/>
        <v>167.37599999999998</v>
      </c>
      <c r="E85" s="91">
        <v>590</v>
      </c>
      <c r="F85" s="94">
        <f t="shared" si="8"/>
        <v>1095.29</v>
      </c>
      <c r="G85" s="92">
        <v>683</v>
      </c>
      <c r="H85" s="95">
        <f t="shared" si="9"/>
        <v>3665.3189999999995</v>
      </c>
      <c r="I85" s="96">
        <v>590</v>
      </c>
      <c r="J85" s="94">
        <f t="shared" si="10"/>
        <v>3193.1799999999994</v>
      </c>
      <c r="K85" s="92">
        <v>683</v>
      </c>
      <c r="L85" s="95">
        <f t="shared" si="11"/>
        <v>29.341999999999985</v>
      </c>
      <c r="M85" s="3"/>
      <c r="N85" s="57">
        <v>590</v>
      </c>
      <c r="O85" s="57">
        <v>5227.9209999999994</v>
      </c>
      <c r="P85" s="57">
        <v>683</v>
      </c>
      <c r="Q85" s="57">
        <v>2430.7449999999999</v>
      </c>
      <c r="R85" s="2"/>
      <c r="S85" s="64">
        <v>590</v>
      </c>
      <c r="T85" s="64">
        <v>930.92100000000005</v>
      </c>
      <c r="U85" s="64">
        <v>683</v>
      </c>
      <c r="V85" s="64">
        <v>167.37599999999998</v>
      </c>
      <c r="W85" s="86">
        <v>590</v>
      </c>
      <c r="X85" s="86">
        <v>2026.211</v>
      </c>
      <c r="Y85" s="86">
        <v>683</v>
      </c>
      <c r="Z85" s="86">
        <v>3832.6949999999997</v>
      </c>
      <c r="AA85" s="88">
        <v>590</v>
      </c>
      <c r="AB85" s="88">
        <v>4124.1009999999997</v>
      </c>
      <c r="AC85" s="88">
        <v>683</v>
      </c>
      <c r="AD85" s="88">
        <v>196.71799999999996</v>
      </c>
    </row>
    <row r="86" spans="1:30" s="5" customFormat="1" x14ac:dyDescent="0.2">
      <c r="A86" s="91">
        <v>591</v>
      </c>
      <c r="B86" s="92">
        <f t="shared" si="6"/>
        <v>912.26</v>
      </c>
      <c r="C86" s="92">
        <v>684</v>
      </c>
      <c r="D86" s="93">
        <f t="shared" si="7"/>
        <v>167.04300000000001</v>
      </c>
      <c r="E86" s="91">
        <v>591</v>
      </c>
      <c r="F86" s="94">
        <f t="shared" si="8"/>
        <v>1149.7</v>
      </c>
      <c r="G86" s="92">
        <v>684</v>
      </c>
      <c r="H86" s="95">
        <f t="shared" si="9"/>
        <v>3575.7909999999997</v>
      </c>
      <c r="I86" s="96">
        <v>591</v>
      </c>
      <c r="J86" s="94">
        <f t="shared" si="10"/>
        <v>3142.0699999999997</v>
      </c>
      <c r="K86" s="92">
        <v>684</v>
      </c>
      <c r="L86" s="95">
        <f t="shared" si="11"/>
        <v>18.005999999999972</v>
      </c>
      <c r="M86" s="3"/>
      <c r="N86" s="57">
        <v>591</v>
      </c>
      <c r="O86" s="57">
        <v>5222.67</v>
      </c>
      <c r="P86" s="57">
        <v>684</v>
      </c>
      <c r="Q86" s="57">
        <v>2383.0039999999999</v>
      </c>
      <c r="R86" s="2"/>
      <c r="S86" s="64">
        <v>591</v>
      </c>
      <c r="T86" s="64">
        <v>912.26</v>
      </c>
      <c r="U86" s="64">
        <v>684</v>
      </c>
      <c r="V86" s="64">
        <v>167.04300000000001</v>
      </c>
      <c r="W86" s="86">
        <v>591</v>
      </c>
      <c r="X86" s="86">
        <v>2061.96</v>
      </c>
      <c r="Y86" s="86">
        <v>684</v>
      </c>
      <c r="Z86" s="86">
        <v>3742.8339999999998</v>
      </c>
      <c r="AA86" s="88">
        <v>591</v>
      </c>
      <c r="AB86" s="88">
        <v>4054.33</v>
      </c>
      <c r="AC86" s="88">
        <v>684</v>
      </c>
      <c r="AD86" s="88">
        <v>185.04899999999998</v>
      </c>
    </row>
    <row r="87" spans="1:30" s="5" customFormat="1" x14ac:dyDescent="0.2">
      <c r="A87" s="91">
        <v>592</v>
      </c>
      <c r="B87" s="92">
        <f t="shared" si="6"/>
        <v>936.64099999999996</v>
      </c>
      <c r="C87" s="92">
        <v>685</v>
      </c>
      <c r="D87" s="93">
        <f t="shared" si="7"/>
        <v>136.70000000000005</v>
      </c>
      <c r="E87" s="91">
        <v>592</v>
      </c>
      <c r="F87" s="94">
        <f t="shared" si="8"/>
        <v>1204.5</v>
      </c>
      <c r="G87" s="92">
        <v>685</v>
      </c>
      <c r="H87" s="95">
        <f t="shared" si="9"/>
        <v>3592.0950000000003</v>
      </c>
      <c r="I87" s="96">
        <v>592</v>
      </c>
      <c r="J87" s="94">
        <f t="shared" si="10"/>
        <v>2830.0799999999995</v>
      </c>
      <c r="K87" s="92">
        <v>685</v>
      </c>
      <c r="L87" s="95">
        <f t="shared" si="11"/>
        <v>85.025999999999954</v>
      </c>
      <c r="M87" s="3"/>
      <c r="N87" s="57">
        <v>592</v>
      </c>
      <c r="O87" s="57">
        <v>5286.0209999999997</v>
      </c>
      <c r="P87" s="57">
        <v>685</v>
      </c>
      <c r="Q87" s="57">
        <v>2352.2950000000001</v>
      </c>
      <c r="R87" s="2"/>
      <c r="S87" s="64">
        <v>592</v>
      </c>
      <c r="T87" s="64">
        <v>936.64099999999996</v>
      </c>
      <c r="U87" s="64">
        <v>685</v>
      </c>
      <c r="V87" s="64">
        <v>136.70000000000005</v>
      </c>
      <c r="W87" s="86">
        <v>592</v>
      </c>
      <c r="X87" s="86">
        <v>2141.1410000000001</v>
      </c>
      <c r="Y87" s="86">
        <v>685</v>
      </c>
      <c r="Z87" s="86">
        <v>3728.7950000000001</v>
      </c>
      <c r="AA87" s="88">
        <v>592</v>
      </c>
      <c r="AB87" s="88">
        <v>3766.7209999999995</v>
      </c>
      <c r="AC87" s="88">
        <v>685</v>
      </c>
      <c r="AD87" s="88">
        <v>221.726</v>
      </c>
    </row>
    <row r="88" spans="1:30" s="5" customFormat="1" x14ac:dyDescent="0.2">
      <c r="A88" s="91">
        <v>593</v>
      </c>
      <c r="B88" s="92">
        <f t="shared" si="6"/>
        <v>983.70200000000011</v>
      </c>
      <c r="C88" s="92">
        <v>686</v>
      </c>
      <c r="D88" s="93">
        <f t="shared" si="7"/>
        <v>130.03399999999999</v>
      </c>
      <c r="E88" s="91">
        <v>593</v>
      </c>
      <c r="F88" s="94">
        <f t="shared" si="8"/>
        <v>1302.3699999999999</v>
      </c>
      <c r="G88" s="92">
        <v>686</v>
      </c>
      <c r="H88" s="95">
        <f t="shared" si="9"/>
        <v>3470.5389999999998</v>
      </c>
      <c r="I88" s="96">
        <v>593</v>
      </c>
      <c r="J88" s="94">
        <f t="shared" si="10"/>
        <v>2797.0999999999995</v>
      </c>
      <c r="K88" s="92">
        <v>686</v>
      </c>
      <c r="L88" s="95">
        <f t="shared" si="11"/>
        <v>41.67999999999995</v>
      </c>
      <c r="M88" s="3"/>
      <c r="N88" s="57">
        <v>593</v>
      </c>
      <c r="O88" s="57">
        <v>5396.7719999999999</v>
      </c>
      <c r="P88" s="57">
        <v>686</v>
      </c>
      <c r="Q88" s="57">
        <v>2257.5230000000001</v>
      </c>
      <c r="R88" s="2"/>
      <c r="S88" s="64">
        <v>593</v>
      </c>
      <c r="T88" s="64">
        <v>983.70200000000011</v>
      </c>
      <c r="U88" s="64">
        <v>686</v>
      </c>
      <c r="V88" s="64">
        <v>130.03399999999999</v>
      </c>
      <c r="W88" s="86">
        <v>593</v>
      </c>
      <c r="X88" s="86">
        <v>2286.0720000000001</v>
      </c>
      <c r="Y88" s="86">
        <v>686</v>
      </c>
      <c r="Z88" s="86">
        <v>3600.5729999999999</v>
      </c>
      <c r="AA88" s="88">
        <v>593</v>
      </c>
      <c r="AB88" s="88">
        <v>3780.8019999999997</v>
      </c>
      <c r="AC88" s="88">
        <v>686</v>
      </c>
      <c r="AD88" s="88">
        <v>171.71399999999994</v>
      </c>
    </row>
    <row r="89" spans="1:30" s="5" customFormat="1" x14ac:dyDescent="0.2">
      <c r="A89" s="91">
        <v>594</v>
      </c>
      <c r="B89" s="92">
        <f t="shared" si="6"/>
        <v>838.95300000000009</v>
      </c>
      <c r="C89" s="92">
        <v>687</v>
      </c>
      <c r="D89" s="93">
        <f t="shared" si="7"/>
        <v>131.03300000000002</v>
      </c>
      <c r="E89" s="91">
        <v>594</v>
      </c>
      <c r="F89" s="94">
        <f t="shared" si="8"/>
        <v>1495.37</v>
      </c>
      <c r="G89" s="92">
        <v>687</v>
      </c>
      <c r="H89" s="95">
        <f t="shared" si="9"/>
        <v>3375.3269999999998</v>
      </c>
      <c r="I89" s="96">
        <v>594</v>
      </c>
      <c r="J89" s="94">
        <f t="shared" si="10"/>
        <v>2733.2799999999997</v>
      </c>
      <c r="K89" s="92">
        <v>687</v>
      </c>
      <c r="L89" s="95">
        <f t="shared" si="11"/>
        <v>52.350000000000023</v>
      </c>
      <c r="M89" s="3"/>
      <c r="N89" s="57">
        <v>594</v>
      </c>
      <c r="O89" s="57">
        <v>5340.6530000000002</v>
      </c>
      <c r="P89" s="57">
        <v>687</v>
      </c>
      <c r="Q89" s="57">
        <v>2166.39</v>
      </c>
      <c r="R89" s="2"/>
      <c r="S89" s="64">
        <v>594</v>
      </c>
      <c r="T89" s="64">
        <v>838.95300000000009</v>
      </c>
      <c r="U89" s="64">
        <v>687</v>
      </c>
      <c r="V89" s="64">
        <v>131.03300000000002</v>
      </c>
      <c r="W89" s="86">
        <v>594</v>
      </c>
      <c r="X89" s="86">
        <v>2334.3229999999999</v>
      </c>
      <c r="Y89" s="86">
        <v>687</v>
      </c>
      <c r="Z89" s="86">
        <v>3506.3599999999997</v>
      </c>
      <c r="AA89" s="88">
        <v>594</v>
      </c>
      <c r="AB89" s="88">
        <v>3572.2329999999997</v>
      </c>
      <c r="AC89" s="88">
        <v>687</v>
      </c>
      <c r="AD89" s="88">
        <v>183.38300000000004</v>
      </c>
    </row>
    <row r="90" spans="1:30" s="5" customFormat="1" x14ac:dyDescent="0.2">
      <c r="A90" s="91">
        <v>595</v>
      </c>
      <c r="B90" s="92">
        <f t="shared" si="6"/>
        <v>816.99</v>
      </c>
      <c r="C90" s="92">
        <v>688</v>
      </c>
      <c r="D90" s="93">
        <f t="shared" si="7"/>
        <v>122.03000000000003</v>
      </c>
      <c r="E90" s="91">
        <v>595</v>
      </c>
      <c r="F90" s="94">
        <f t="shared" si="8"/>
        <v>1478.7700000000002</v>
      </c>
      <c r="G90" s="92">
        <v>688</v>
      </c>
      <c r="H90" s="95">
        <f t="shared" si="9"/>
        <v>3264.4019999999996</v>
      </c>
      <c r="I90" s="96">
        <v>595</v>
      </c>
      <c r="J90" s="94">
        <f t="shared" si="10"/>
        <v>2623.84</v>
      </c>
      <c r="K90" s="92">
        <v>688</v>
      </c>
      <c r="L90" s="95">
        <f t="shared" si="11"/>
        <v>45.013000000000034</v>
      </c>
      <c r="M90" s="3"/>
      <c r="N90" s="57">
        <v>595</v>
      </c>
      <c r="O90" s="57">
        <v>5239.6900000000005</v>
      </c>
      <c r="P90" s="57">
        <v>688</v>
      </c>
      <c r="Q90" s="57">
        <v>2118.6419999999998</v>
      </c>
      <c r="R90" s="2"/>
      <c r="S90" s="64">
        <v>595</v>
      </c>
      <c r="T90" s="64">
        <v>816.99</v>
      </c>
      <c r="U90" s="64">
        <v>688</v>
      </c>
      <c r="V90" s="64">
        <v>122.03000000000003</v>
      </c>
      <c r="W90" s="86">
        <v>595</v>
      </c>
      <c r="X90" s="86">
        <v>2295.7600000000002</v>
      </c>
      <c r="Y90" s="86">
        <v>688</v>
      </c>
      <c r="Z90" s="86">
        <v>3386.4319999999998</v>
      </c>
      <c r="AA90" s="88">
        <v>595</v>
      </c>
      <c r="AB90" s="88">
        <v>3440.83</v>
      </c>
      <c r="AC90" s="88">
        <v>688</v>
      </c>
      <c r="AD90" s="88">
        <v>167.04300000000006</v>
      </c>
    </row>
    <row r="91" spans="1:30" s="5" customFormat="1" x14ac:dyDescent="0.2">
      <c r="A91" s="91">
        <v>596</v>
      </c>
      <c r="B91" s="92">
        <f t="shared" si="6"/>
        <v>780.02000000000021</v>
      </c>
      <c r="C91" s="92">
        <v>689</v>
      </c>
      <c r="D91" s="93">
        <f t="shared" si="7"/>
        <v>132.03299999999996</v>
      </c>
      <c r="E91" s="91">
        <v>596</v>
      </c>
      <c r="F91" s="94">
        <f t="shared" si="8"/>
        <v>1571.36</v>
      </c>
      <c r="G91" s="92">
        <v>689</v>
      </c>
      <c r="H91" s="95">
        <f t="shared" si="9"/>
        <v>3080.3789999999999</v>
      </c>
      <c r="I91" s="96">
        <v>596</v>
      </c>
      <c r="J91" s="94">
        <f t="shared" si="10"/>
        <v>2604.9599999999991</v>
      </c>
      <c r="K91" s="92">
        <v>689</v>
      </c>
      <c r="L91" s="95">
        <f t="shared" si="11"/>
        <v>46.346000000000004</v>
      </c>
      <c r="M91" s="3"/>
      <c r="N91" s="57">
        <v>596</v>
      </c>
      <c r="O91" s="57">
        <v>5350.16</v>
      </c>
      <c r="P91" s="57">
        <v>689</v>
      </c>
      <c r="Q91" s="57">
        <v>2103.6120000000001</v>
      </c>
      <c r="R91" s="2"/>
      <c r="S91" s="64">
        <v>596</v>
      </c>
      <c r="T91" s="64">
        <v>780.02000000000021</v>
      </c>
      <c r="U91" s="64">
        <v>689</v>
      </c>
      <c r="V91" s="64">
        <v>132.03299999999996</v>
      </c>
      <c r="W91" s="86">
        <v>596</v>
      </c>
      <c r="X91" s="86">
        <v>2351.38</v>
      </c>
      <c r="Y91" s="86">
        <v>689</v>
      </c>
      <c r="Z91" s="86">
        <v>3212.4119999999998</v>
      </c>
      <c r="AA91" s="88">
        <v>596</v>
      </c>
      <c r="AB91" s="88">
        <v>3384.9799999999996</v>
      </c>
      <c r="AC91" s="88">
        <v>689</v>
      </c>
      <c r="AD91" s="88">
        <v>178.37899999999996</v>
      </c>
    </row>
    <row r="92" spans="1:30" s="5" customFormat="1" x14ac:dyDescent="0.2">
      <c r="A92" s="91">
        <v>597</v>
      </c>
      <c r="B92" s="92">
        <f t="shared" si="6"/>
        <v>742.74000000000024</v>
      </c>
      <c r="C92" s="92">
        <v>690</v>
      </c>
      <c r="D92" s="93">
        <f t="shared" si="7"/>
        <v>157.03800000000001</v>
      </c>
      <c r="E92" s="91">
        <v>597</v>
      </c>
      <c r="F92" s="94">
        <f t="shared" si="8"/>
        <v>1641.67</v>
      </c>
      <c r="G92" s="92">
        <v>690</v>
      </c>
      <c r="H92" s="95">
        <f t="shared" si="9"/>
        <v>3094.741</v>
      </c>
      <c r="I92" s="96">
        <v>597</v>
      </c>
      <c r="J92" s="94">
        <f t="shared" si="10"/>
        <v>2510.6499999999996</v>
      </c>
      <c r="K92" s="92">
        <v>690</v>
      </c>
      <c r="L92" s="95">
        <f t="shared" si="11"/>
        <v>47.34699999999998</v>
      </c>
      <c r="M92" s="3"/>
      <c r="N92" s="57">
        <v>597</v>
      </c>
      <c r="O92" s="57">
        <v>5357.85</v>
      </c>
      <c r="P92" s="57">
        <v>690</v>
      </c>
      <c r="Q92" s="57">
        <v>2041.509</v>
      </c>
      <c r="R92" s="2"/>
      <c r="S92" s="64">
        <v>597</v>
      </c>
      <c r="T92" s="64">
        <v>742.74000000000024</v>
      </c>
      <c r="U92" s="64">
        <v>690</v>
      </c>
      <c r="V92" s="64">
        <v>157.03800000000001</v>
      </c>
      <c r="W92" s="86">
        <v>597</v>
      </c>
      <c r="X92" s="86">
        <v>2384.4100000000003</v>
      </c>
      <c r="Y92" s="86">
        <v>690</v>
      </c>
      <c r="Z92" s="86">
        <v>3251.779</v>
      </c>
      <c r="AA92" s="88">
        <v>597</v>
      </c>
      <c r="AB92" s="88">
        <v>3253.39</v>
      </c>
      <c r="AC92" s="88">
        <v>690</v>
      </c>
      <c r="AD92" s="88">
        <v>204.38499999999999</v>
      </c>
    </row>
    <row r="93" spans="1:30" s="5" customFormat="1" x14ac:dyDescent="0.2">
      <c r="A93" s="91">
        <v>598</v>
      </c>
      <c r="B93" s="92">
        <f t="shared" si="6"/>
        <v>734.79</v>
      </c>
      <c r="C93" s="92">
        <v>691</v>
      </c>
      <c r="D93" s="93">
        <f t="shared" si="7"/>
        <v>190.38099999999997</v>
      </c>
      <c r="E93" s="91">
        <v>598</v>
      </c>
      <c r="F93" s="94">
        <f t="shared" si="8"/>
        <v>1730.31</v>
      </c>
      <c r="G93" s="92">
        <v>691</v>
      </c>
      <c r="H93" s="95">
        <f t="shared" si="9"/>
        <v>2889.7360000000003</v>
      </c>
      <c r="I93" s="96">
        <v>598</v>
      </c>
      <c r="J93" s="94">
        <f t="shared" si="10"/>
        <v>2324.7000000000003</v>
      </c>
      <c r="K93" s="92">
        <v>691</v>
      </c>
      <c r="L93" s="95">
        <f t="shared" si="11"/>
        <v>29.675000000000068</v>
      </c>
      <c r="M93" s="3"/>
      <c r="N93" s="57">
        <v>598</v>
      </c>
      <c r="O93" s="57">
        <v>5281</v>
      </c>
      <c r="P93" s="57">
        <v>691</v>
      </c>
      <c r="Q93" s="57">
        <v>1961.7370000000001</v>
      </c>
      <c r="R93" s="2"/>
      <c r="S93" s="64">
        <v>598</v>
      </c>
      <c r="T93" s="64">
        <v>734.79</v>
      </c>
      <c r="U93" s="64">
        <v>691</v>
      </c>
      <c r="V93" s="64">
        <v>190.38099999999997</v>
      </c>
      <c r="W93" s="86">
        <v>598</v>
      </c>
      <c r="X93" s="86">
        <v>2465.1</v>
      </c>
      <c r="Y93" s="86">
        <v>691</v>
      </c>
      <c r="Z93" s="86">
        <v>3080.1170000000002</v>
      </c>
      <c r="AA93" s="88">
        <v>598</v>
      </c>
      <c r="AB93" s="88">
        <v>3059.4900000000002</v>
      </c>
      <c r="AC93" s="88">
        <v>691</v>
      </c>
      <c r="AD93" s="88">
        <v>220.05600000000004</v>
      </c>
    </row>
    <row r="94" spans="1:30" s="5" customFormat="1" x14ac:dyDescent="0.2">
      <c r="A94" s="91">
        <v>599</v>
      </c>
      <c r="B94" s="92">
        <f t="shared" si="6"/>
        <v>777.23999999999978</v>
      </c>
      <c r="C94" s="92">
        <v>692</v>
      </c>
      <c r="D94" s="93">
        <f t="shared" si="7"/>
        <v>146.70200000000006</v>
      </c>
      <c r="E94" s="91">
        <v>599</v>
      </c>
      <c r="F94" s="94">
        <f t="shared" si="8"/>
        <v>1730.5</v>
      </c>
      <c r="G94" s="92">
        <v>692</v>
      </c>
      <c r="H94" s="95">
        <f t="shared" si="9"/>
        <v>2849.953</v>
      </c>
      <c r="I94" s="96">
        <v>599</v>
      </c>
      <c r="J94" s="94">
        <f t="shared" si="10"/>
        <v>2276.16</v>
      </c>
      <c r="K94" s="92">
        <v>692</v>
      </c>
      <c r="L94" s="95">
        <f t="shared" si="11"/>
        <v>54.349999999999909</v>
      </c>
      <c r="M94" s="3"/>
      <c r="N94" s="57">
        <v>599</v>
      </c>
      <c r="O94" s="57">
        <v>5415.95</v>
      </c>
      <c r="P94" s="57">
        <v>692</v>
      </c>
      <c r="Q94" s="57">
        <v>1889.3250000000003</v>
      </c>
      <c r="R94" s="2"/>
      <c r="S94" s="64">
        <v>599</v>
      </c>
      <c r="T94" s="64">
        <v>777.23999999999978</v>
      </c>
      <c r="U94" s="64">
        <v>692</v>
      </c>
      <c r="V94" s="64">
        <v>146.70200000000006</v>
      </c>
      <c r="W94" s="86">
        <v>599</v>
      </c>
      <c r="X94" s="86">
        <v>2507.7399999999998</v>
      </c>
      <c r="Y94" s="86">
        <v>692</v>
      </c>
      <c r="Z94" s="86">
        <v>2996.6550000000002</v>
      </c>
      <c r="AA94" s="88">
        <v>599</v>
      </c>
      <c r="AB94" s="88">
        <v>3053.3999999999996</v>
      </c>
      <c r="AC94" s="88">
        <v>692</v>
      </c>
      <c r="AD94" s="88">
        <v>201.05199999999996</v>
      </c>
    </row>
    <row r="95" spans="1:30" s="5" customFormat="1" x14ac:dyDescent="0.2">
      <c r="A95" s="91">
        <v>600</v>
      </c>
      <c r="B95" s="92">
        <f t="shared" si="6"/>
        <v>709.53999999999974</v>
      </c>
      <c r="C95" s="92">
        <v>693</v>
      </c>
      <c r="D95" s="93">
        <f t="shared" si="7"/>
        <v>166.70699999999999</v>
      </c>
      <c r="E95" s="91">
        <v>600</v>
      </c>
      <c r="F95" s="94">
        <f t="shared" si="8"/>
        <v>1837.5100000000004</v>
      </c>
      <c r="G95" s="92">
        <v>693</v>
      </c>
      <c r="H95" s="95">
        <f t="shared" si="9"/>
        <v>2695.681</v>
      </c>
      <c r="I95" s="96">
        <v>600</v>
      </c>
      <c r="J95" s="94">
        <f t="shared" si="10"/>
        <v>2223.13</v>
      </c>
      <c r="K95" s="92">
        <v>693</v>
      </c>
      <c r="L95" s="95">
        <f t="shared" si="11"/>
        <v>28.341000000000008</v>
      </c>
      <c r="M95" s="3"/>
      <c r="N95" s="57">
        <v>600</v>
      </c>
      <c r="O95" s="57">
        <v>5387.3</v>
      </c>
      <c r="P95" s="57">
        <v>693</v>
      </c>
      <c r="Q95" s="57">
        <v>1826.2380000000001</v>
      </c>
      <c r="R95" s="2"/>
      <c r="S95" s="64">
        <v>600</v>
      </c>
      <c r="T95" s="64">
        <v>709.53999999999974</v>
      </c>
      <c r="U95" s="64">
        <v>693</v>
      </c>
      <c r="V95" s="64">
        <v>166.70699999999999</v>
      </c>
      <c r="W95" s="86">
        <v>600</v>
      </c>
      <c r="X95" s="86">
        <v>2547.0500000000002</v>
      </c>
      <c r="Y95" s="86">
        <v>693</v>
      </c>
      <c r="Z95" s="86">
        <v>2862.3879999999999</v>
      </c>
      <c r="AA95" s="88">
        <v>600</v>
      </c>
      <c r="AB95" s="88">
        <v>2932.67</v>
      </c>
      <c r="AC95" s="88">
        <v>693</v>
      </c>
      <c r="AD95" s="88">
        <v>195.048</v>
      </c>
    </row>
    <row r="96" spans="1:30" s="5" customFormat="1" x14ac:dyDescent="0.2">
      <c r="A96" s="91">
        <v>601</v>
      </c>
      <c r="B96" s="92">
        <f t="shared" si="6"/>
        <v>801.75</v>
      </c>
      <c r="C96" s="92">
        <v>694</v>
      </c>
      <c r="D96" s="93">
        <f t="shared" si="7"/>
        <v>142.37000000000006</v>
      </c>
      <c r="E96" s="91">
        <v>601</v>
      </c>
      <c r="F96" s="94">
        <f t="shared" si="8"/>
        <v>1761.5700000000002</v>
      </c>
      <c r="G96" s="92">
        <v>694</v>
      </c>
      <c r="H96" s="95">
        <f t="shared" si="9"/>
        <v>2558.482</v>
      </c>
      <c r="I96" s="96">
        <v>601</v>
      </c>
      <c r="J96" s="94">
        <f t="shared" si="10"/>
        <v>1990.8300000000004</v>
      </c>
      <c r="K96" s="92">
        <v>694</v>
      </c>
      <c r="L96" s="95">
        <f t="shared" si="11"/>
        <v>13.336999999999989</v>
      </c>
      <c r="M96" s="3"/>
      <c r="N96" s="57">
        <v>601</v>
      </c>
      <c r="O96" s="57">
        <v>5288.07</v>
      </c>
      <c r="P96" s="57">
        <v>694</v>
      </c>
      <c r="Q96" s="57">
        <v>1759.202</v>
      </c>
      <c r="R96" s="2"/>
      <c r="S96" s="64">
        <v>601</v>
      </c>
      <c r="T96" s="64">
        <v>801.75</v>
      </c>
      <c r="U96" s="64">
        <v>694</v>
      </c>
      <c r="V96" s="64">
        <v>142.37000000000006</v>
      </c>
      <c r="W96" s="86">
        <v>601</v>
      </c>
      <c r="X96" s="86">
        <v>2563.3200000000002</v>
      </c>
      <c r="Y96" s="86">
        <v>694</v>
      </c>
      <c r="Z96" s="86">
        <v>2700.8519999999999</v>
      </c>
      <c r="AA96" s="88">
        <v>601</v>
      </c>
      <c r="AB96" s="88">
        <v>2792.5800000000004</v>
      </c>
      <c r="AC96" s="88">
        <v>694</v>
      </c>
      <c r="AD96" s="88">
        <v>155.70700000000005</v>
      </c>
    </row>
    <row r="97" spans="1:30" s="5" customFormat="1" x14ac:dyDescent="0.2">
      <c r="A97" s="91">
        <v>602</v>
      </c>
      <c r="B97" s="92">
        <f t="shared" si="6"/>
        <v>753.72000000000025</v>
      </c>
      <c r="C97" s="92">
        <v>695</v>
      </c>
      <c r="D97" s="93">
        <f t="shared" si="7"/>
        <v>113.02800000000002</v>
      </c>
      <c r="E97" s="91">
        <v>602</v>
      </c>
      <c r="F97" s="94">
        <f t="shared" si="8"/>
        <v>1971.8199999999997</v>
      </c>
      <c r="G97" s="92">
        <v>695</v>
      </c>
      <c r="H97" s="95">
        <f t="shared" si="9"/>
        <v>2459.9639999999999</v>
      </c>
      <c r="I97" s="96">
        <v>602</v>
      </c>
      <c r="J97" s="94">
        <f t="shared" si="10"/>
        <v>2099.8199999999997</v>
      </c>
      <c r="K97" s="92">
        <v>695</v>
      </c>
      <c r="L97" s="95">
        <f t="shared" si="11"/>
        <v>18.338999999999942</v>
      </c>
      <c r="M97" s="3"/>
      <c r="N97" s="57">
        <v>602</v>
      </c>
      <c r="O97" s="57">
        <v>5340.87</v>
      </c>
      <c r="P97" s="57">
        <v>695</v>
      </c>
      <c r="Q97" s="57">
        <v>1666.1119999999999</v>
      </c>
      <c r="R97" s="2"/>
      <c r="S97" s="64">
        <v>602</v>
      </c>
      <c r="T97" s="64">
        <v>753.72000000000025</v>
      </c>
      <c r="U97" s="64">
        <v>695</v>
      </c>
      <c r="V97" s="64">
        <v>113.02800000000002</v>
      </c>
      <c r="W97" s="86">
        <v>602</v>
      </c>
      <c r="X97" s="86">
        <v>2725.54</v>
      </c>
      <c r="Y97" s="86">
        <v>695</v>
      </c>
      <c r="Z97" s="86">
        <v>2572.9920000000002</v>
      </c>
      <c r="AA97" s="88">
        <v>602</v>
      </c>
      <c r="AB97" s="88">
        <v>2853.54</v>
      </c>
      <c r="AC97" s="88">
        <v>695</v>
      </c>
      <c r="AD97" s="88">
        <v>131.36699999999996</v>
      </c>
    </row>
    <row r="98" spans="1:30" s="5" customFormat="1" x14ac:dyDescent="0.2">
      <c r="A98" s="91">
        <v>603</v>
      </c>
      <c r="B98" s="92">
        <f t="shared" si="6"/>
        <v>777.80000000000018</v>
      </c>
      <c r="C98" s="92">
        <v>696</v>
      </c>
      <c r="D98" s="93">
        <f t="shared" si="7"/>
        <v>94.023000000000025</v>
      </c>
      <c r="E98" s="91">
        <v>603</v>
      </c>
      <c r="F98" s="94">
        <f t="shared" si="8"/>
        <v>1973.6499999999996</v>
      </c>
      <c r="G98" s="92">
        <v>696</v>
      </c>
      <c r="H98" s="95">
        <f t="shared" si="9"/>
        <v>2454.5749999999998</v>
      </c>
      <c r="I98" s="96">
        <v>603</v>
      </c>
      <c r="J98" s="94">
        <f t="shared" si="10"/>
        <v>1902.12</v>
      </c>
      <c r="K98" s="92">
        <v>696</v>
      </c>
      <c r="L98" s="95">
        <f t="shared" si="11"/>
        <v>73.020000000000039</v>
      </c>
      <c r="M98" s="3"/>
      <c r="N98" s="57">
        <v>603</v>
      </c>
      <c r="O98" s="57">
        <v>5564.14</v>
      </c>
      <c r="P98" s="57">
        <v>696</v>
      </c>
      <c r="Q98" s="57">
        <v>1663.4180000000001</v>
      </c>
      <c r="R98" s="2"/>
      <c r="S98" s="64">
        <v>603</v>
      </c>
      <c r="T98" s="64">
        <v>777.80000000000018</v>
      </c>
      <c r="U98" s="64">
        <v>696</v>
      </c>
      <c r="V98" s="64">
        <v>94.023000000000025</v>
      </c>
      <c r="W98" s="86">
        <v>603</v>
      </c>
      <c r="X98" s="86">
        <v>2751.45</v>
      </c>
      <c r="Y98" s="86">
        <v>696</v>
      </c>
      <c r="Z98" s="86">
        <v>2548.598</v>
      </c>
      <c r="AA98" s="88">
        <v>603</v>
      </c>
      <c r="AB98" s="88">
        <v>2679.92</v>
      </c>
      <c r="AC98" s="88">
        <v>696</v>
      </c>
      <c r="AD98" s="88">
        <v>167.04300000000006</v>
      </c>
    </row>
    <row r="99" spans="1:30" s="5" customFormat="1" x14ac:dyDescent="0.2">
      <c r="A99" s="91">
        <v>604</v>
      </c>
      <c r="B99" s="92">
        <f t="shared" si="6"/>
        <v>695.06</v>
      </c>
      <c r="C99" s="92">
        <v>697</v>
      </c>
      <c r="D99" s="93">
        <f t="shared" si="7"/>
        <v>159.03800000000001</v>
      </c>
      <c r="E99" s="91">
        <v>604</v>
      </c>
      <c r="F99" s="94">
        <f t="shared" si="8"/>
        <v>1961.7000000000003</v>
      </c>
      <c r="G99" s="92">
        <v>697</v>
      </c>
      <c r="H99" s="95">
        <f t="shared" si="9"/>
        <v>2300.0429999999997</v>
      </c>
      <c r="I99" s="96">
        <v>604</v>
      </c>
      <c r="J99" s="94">
        <f t="shared" si="10"/>
        <v>1834.3600000000001</v>
      </c>
      <c r="K99" s="92">
        <v>697</v>
      </c>
      <c r="L99" s="95">
        <f t="shared" si="11"/>
        <v>52.682999999999993</v>
      </c>
      <c r="M99" s="3"/>
      <c r="N99" s="57">
        <v>604</v>
      </c>
      <c r="O99" s="57">
        <v>5338.68</v>
      </c>
      <c r="P99" s="57">
        <v>697</v>
      </c>
      <c r="Q99" s="57">
        <v>1574.6309999999999</v>
      </c>
      <c r="R99" s="2"/>
      <c r="S99" s="64">
        <v>604</v>
      </c>
      <c r="T99" s="64">
        <v>695.06</v>
      </c>
      <c r="U99" s="64">
        <v>697</v>
      </c>
      <c r="V99" s="64">
        <v>159.03800000000001</v>
      </c>
      <c r="W99" s="86">
        <v>604</v>
      </c>
      <c r="X99" s="86">
        <v>2656.76</v>
      </c>
      <c r="Y99" s="86">
        <v>697</v>
      </c>
      <c r="Z99" s="86">
        <v>2459.0809999999997</v>
      </c>
      <c r="AA99" s="88">
        <v>604</v>
      </c>
      <c r="AB99" s="88">
        <v>2529.42</v>
      </c>
      <c r="AC99" s="88">
        <v>697</v>
      </c>
      <c r="AD99" s="88">
        <v>211.721</v>
      </c>
    </row>
    <row r="100" spans="1:30" s="5" customFormat="1" x14ac:dyDescent="0.2">
      <c r="A100" s="91">
        <v>605</v>
      </c>
      <c r="B100" s="92">
        <f t="shared" si="6"/>
        <v>752.15000000000009</v>
      </c>
      <c r="C100" s="92">
        <v>698</v>
      </c>
      <c r="D100" s="93">
        <f t="shared" si="7"/>
        <v>101.69200000000001</v>
      </c>
      <c r="E100" s="91">
        <v>605</v>
      </c>
      <c r="F100" s="94">
        <f t="shared" si="8"/>
        <v>2018.58</v>
      </c>
      <c r="G100" s="92">
        <v>698</v>
      </c>
      <c r="H100" s="95">
        <f t="shared" si="9"/>
        <v>2127.1060000000002</v>
      </c>
      <c r="I100" s="96">
        <v>605</v>
      </c>
      <c r="J100" s="94">
        <f t="shared" si="10"/>
        <v>1845.7699999999995</v>
      </c>
      <c r="K100" s="92">
        <v>698</v>
      </c>
      <c r="L100" s="95">
        <f t="shared" si="11"/>
        <v>50.01400000000001</v>
      </c>
      <c r="M100" s="3"/>
      <c r="N100" s="57">
        <v>605</v>
      </c>
      <c r="O100" s="57">
        <v>5462.83</v>
      </c>
      <c r="P100" s="57">
        <v>698</v>
      </c>
      <c r="Q100" s="57">
        <v>1506.268</v>
      </c>
      <c r="R100" s="2"/>
      <c r="S100" s="64">
        <v>605</v>
      </c>
      <c r="T100" s="64">
        <v>752.15000000000009</v>
      </c>
      <c r="U100" s="64">
        <v>698</v>
      </c>
      <c r="V100" s="64">
        <v>101.69200000000001</v>
      </c>
      <c r="W100" s="86">
        <v>605</v>
      </c>
      <c r="X100" s="86">
        <v>2770.73</v>
      </c>
      <c r="Y100" s="86">
        <v>698</v>
      </c>
      <c r="Z100" s="86">
        <v>2228.7980000000002</v>
      </c>
      <c r="AA100" s="88">
        <v>605</v>
      </c>
      <c r="AB100" s="88">
        <v>2597.9199999999996</v>
      </c>
      <c r="AC100" s="88">
        <v>698</v>
      </c>
      <c r="AD100" s="88">
        <v>151.70600000000002</v>
      </c>
    </row>
    <row r="101" spans="1:30" s="5" customFormat="1" x14ac:dyDescent="0.2">
      <c r="A101" s="91">
        <v>606</v>
      </c>
      <c r="B101" s="92">
        <f t="shared" si="6"/>
        <v>746.52</v>
      </c>
      <c r="C101" s="92">
        <v>699</v>
      </c>
      <c r="D101" s="93">
        <f t="shared" si="7"/>
        <v>97.356999999999971</v>
      </c>
      <c r="E101" s="91">
        <v>606</v>
      </c>
      <c r="F101" s="94">
        <f t="shared" si="8"/>
        <v>1876.9500000000003</v>
      </c>
      <c r="G101" s="92">
        <v>699</v>
      </c>
      <c r="H101" s="95">
        <f t="shared" si="9"/>
        <v>2199.1890000000003</v>
      </c>
      <c r="I101" s="96">
        <v>606</v>
      </c>
      <c r="J101" s="94">
        <f t="shared" si="10"/>
        <v>1749.9299999999998</v>
      </c>
      <c r="K101" s="92">
        <v>699</v>
      </c>
      <c r="L101" s="95">
        <f t="shared" si="11"/>
        <v>34.674999999999955</v>
      </c>
      <c r="M101" s="3"/>
      <c r="N101" s="57">
        <v>606</v>
      </c>
      <c r="O101" s="57">
        <v>5313.51</v>
      </c>
      <c r="P101" s="57">
        <v>699</v>
      </c>
      <c r="Q101" s="57">
        <v>1413.826</v>
      </c>
      <c r="R101" s="2"/>
      <c r="S101" s="64">
        <v>606</v>
      </c>
      <c r="T101" s="64">
        <v>746.52</v>
      </c>
      <c r="U101" s="64">
        <v>699</v>
      </c>
      <c r="V101" s="64">
        <v>97.356999999999971</v>
      </c>
      <c r="W101" s="86">
        <v>606</v>
      </c>
      <c r="X101" s="86">
        <v>2623.4700000000003</v>
      </c>
      <c r="Y101" s="86">
        <v>699</v>
      </c>
      <c r="Z101" s="86">
        <v>2296.5460000000003</v>
      </c>
      <c r="AA101" s="88">
        <v>606</v>
      </c>
      <c r="AB101" s="88">
        <v>2496.4499999999998</v>
      </c>
      <c r="AC101" s="88">
        <v>699</v>
      </c>
      <c r="AD101" s="88">
        <v>132.03199999999993</v>
      </c>
    </row>
    <row r="102" spans="1:30" s="5" customFormat="1" x14ac:dyDescent="0.2">
      <c r="A102" s="91">
        <v>607</v>
      </c>
      <c r="B102" s="92">
        <f t="shared" si="6"/>
        <v>664.04</v>
      </c>
      <c r="C102" s="92">
        <v>700</v>
      </c>
      <c r="D102" s="93">
        <f t="shared" si="7"/>
        <v>88.687000000000012</v>
      </c>
      <c r="E102" s="91">
        <v>607</v>
      </c>
      <c r="F102" s="94">
        <f t="shared" si="8"/>
        <v>2055.0099999999998</v>
      </c>
      <c r="G102" s="92">
        <v>700</v>
      </c>
      <c r="H102" s="95">
        <f t="shared" si="9"/>
        <v>2078.348</v>
      </c>
      <c r="I102" s="96">
        <v>607</v>
      </c>
      <c r="J102" s="94">
        <f t="shared" si="10"/>
        <v>1724.1100000000001</v>
      </c>
      <c r="K102" s="92">
        <v>700</v>
      </c>
      <c r="L102" s="95">
        <f t="shared" si="11"/>
        <v>71.019999999999982</v>
      </c>
      <c r="M102" s="3"/>
      <c r="N102" s="57">
        <v>607</v>
      </c>
      <c r="O102" s="57">
        <v>5254.8899999999994</v>
      </c>
      <c r="P102" s="57">
        <v>700</v>
      </c>
      <c r="Q102" s="57">
        <v>1355.7750000000001</v>
      </c>
      <c r="R102" s="2"/>
      <c r="S102" s="64">
        <v>607</v>
      </c>
      <c r="T102" s="64">
        <v>664.04</v>
      </c>
      <c r="U102" s="64">
        <v>700</v>
      </c>
      <c r="V102" s="64">
        <v>88.687000000000012</v>
      </c>
      <c r="W102" s="86">
        <v>607</v>
      </c>
      <c r="X102" s="86">
        <v>2719.0499999999997</v>
      </c>
      <c r="Y102" s="86">
        <v>700</v>
      </c>
      <c r="Z102" s="86">
        <v>2167.0349999999999</v>
      </c>
      <c r="AA102" s="88">
        <v>607</v>
      </c>
      <c r="AB102" s="88">
        <v>2388.15</v>
      </c>
      <c r="AC102" s="88">
        <v>700</v>
      </c>
      <c r="AD102" s="88">
        <v>159.70699999999999</v>
      </c>
    </row>
    <row r="103" spans="1:30" s="5" customFormat="1" x14ac:dyDescent="0.2">
      <c r="A103" s="91">
        <v>608</v>
      </c>
      <c r="B103" s="92">
        <f t="shared" si="6"/>
        <v>586.92999999999984</v>
      </c>
      <c r="C103" s="92"/>
      <c r="D103" s="93"/>
      <c r="E103" s="91">
        <v>608</v>
      </c>
      <c r="F103" s="94">
        <f t="shared" si="8"/>
        <v>1983.8200000000002</v>
      </c>
      <c r="G103" s="92"/>
      <c r="H103" s="93"/>
      <c r="I103" s="96">
        <v>608</v>
      </c>
      <c r="J103" s="94">
        <f t="shared" si="10"/>
        <v>1650.5800000000004</v>
      </c>
      <c r="K103" s="92"/>
      <c r="L103" s="93"/>
      <c r="M103" s="3"/>
      <c r="N103" s="57">
        <v>608</v>
      </c>
      <c r="O103" s="57">
        <v>5096.45</v>
      </c>
      <c r="P103" s="57"/>
      <c r="Q103" s="57"/>
      <c r="R103" s="2"/>
      <c r="S103" s="64">
        <v>608</v>
      </c>
      <c r="T103" s="64">
        <v>586.92999999999984</v>
      </c>
      <c r="U103" s="64"/>
      <c r="V103" s="64"/>
      <c r="W103" s="86">
        <v>608</v>
      </c>
      <c r="X103" s="86">
        <v>2570.75</v>
      </c>
      <c r="Y103" s="86"/>
      <c r="Z103" s="86"/>
      <c r="AA103" s="88">
        <v>608</v>
      </c>
      <c r="AB103" s="88">
        <v>2237.5100000000002</v>
      </c>
      <c r="AC103" s="88"/>
      <c r="AD103" s="88"/>
    </row>
    <row r="104" spans="1:30" s="5" customFormat="1" x14ac:dyDescent="0.2">
      <c r="A104" s="91">
        <v>609</v>
      </c>
      <c r="B104" s="92">
        <f t="shared" si="6"/>
        <v>629.96</v>
      </c>
      <c r="C104" s="92"/>
      <c r="D104" s="93"/>
      <c r="E104" s="91">
        <v>609</v>
      </c>
      <c r="F104" s="94">
        <f t="shared" si="8"/>
        <v>2096.0300000000002</v>
      </c>
      <c r="G104" s="92"/>
      <c r="H104" s="93"/>
      <c r="I104" s="96">
        <v>609</v>
      </c>
      <c r="J104" s="94">
        <f t="shared" si="10"/>
        <v>1623.4299999999998</v>
      </c>
      <c r="K104" s="92"/>
      <c r="L104" s="93"/>
      <c r="M104" s="3"/>
      <c r="N104" s="57">
        <v>609</v>
      </c>
      <c r="O104" s="57">
        <v>5170.0499999999993</v>
      </c>
      <c r="P104" s="57"/>
      <c r="Q104" s="57"/>
      <c r="R104" s="2"/>
      <c r="S104" s="64">
        <v>609</v>
      </c>
      <c r="T104" s="64">
        <v>629.96</v>
      </c>
      <c r="U104" s="64"/>
      <c r="V104" s="64"/>
      <c r="W104" s="86">
        <v>609</v>
      </c>
      <c r="X104" s="86">
        <v>2725.9900000000002</v>
      </c>
      <c r="Y104" s="86"/>
      <c r="Z104" s="86"/>
      <c r="AA104" s="88">
        <v>609</v>
      </c>
      <c r="AB104" s="88">
        <v>2253.39</v>
      </c>
      <c r="AC104" s="88"/>
      <c r="AD104" s="88"/>
    </row>
    <row r="105" spans="1:30" s="5" customFormat="1" x14ac:dyDescent="0.2">
      <c r="A105" s="91">
        <v>610</v>
      </c>
      <c r="B105" s="92">
        <f t="shared" si="6"/>
        <v>650.97000000000025</v>
      </c>
      <c r="C105" s="92"/>
      <c r="D105" s="93"/>
      <c r="E105" s="91">
        <v>610</v>
      </c>
      <c r="F105" s="94">
        <f t="shared" si="8"/>
        <v>2005.0500000000002</v>
      </c>
      <c r="G105" s="92"/>
      <c r="H105" s="93"/>
      <c r="I105" s="96">
        <v>610</v>
      </c>
      <c r="J105" s="94">
        <f t="shared" si="10"/>
        <v>1508.4300000000003</v>
      </c>
      <c r="K105" s="92"/>
      <c r="L105" s="93"/>
      <c r="M105" s="3"/>
      <c r="N105" s="57">
        <v>610</v>
      </c>
      <c r="O105" s="57">
        <v>5115.28</v>
      </c>
      <c r="P105" s="57"/>
      <c r="Q105" s="57"/>
      <c r="R105" s="2"/>
      <c r="S105" s="64">
        <v>610</v>
      </c>
      <c r="T105" s="64">
        <v>650.97000000000025</v>
      </c>
      <c r="U105" s="64"/>
      <c r="V105" s="64"/>
      <c r="W105" s="86">
        <v>610</v>
      </c>
      <c r="X105" s="86">
        <v>2656.0200000000004</v>
      </c>
      <c r="Y105" s="86"/>
      <c r="Z105" s="86"/>
      <c r="AA105" s="88">
        <v>610</v>
      </c>
      <c r="AB105" s="88">
        <v>2159.4000000000005</v>
      </c>
      <c r="AC105" s="88"/>
      <c r="AD105" s="88"/>
    </row>
    <row r="106" spans="1:30" s="5" customFormat="1" x14ac:dyDescent="0.2">
      <c r="A106" s="91">
        <v>611</v>
      </c>
      <c r="B106" s="92">
        <f t="shared" si="6"/>
        <v>598.1899999999996</v>
      </c>
      <c r="C106" s="92"/>
      <c r="D106" s="93"/>
      <c r="E106" s="91">
        <v>611</v>
      </c>
      <c r="F106" s="94">
        <f t="shared" si="8"/>
        <v>2111.5100000000002</v>
      </c>
      <c r="G106" s="92"/>
      <c r="H106" s="93"/>
      <c r="I106" s="96">
        <v>611</v>
      </c>
      <c r="J106" s="94">
        <f t="shared" si="10"/>
        <v>1474.9000000000005</v>
      </c>
      <c r="K106" s="92"/>
      <c r="L106" s="93"/>
      <c r="M106" s="3"/>
      <c r="N106" s="57">
        <v>611</v>
      </c>
      <c r="O106" s="57">
        <v>4933.66</v>
      </c>
      <c r="P106" s="57"/>
      <c r="Q106" s="57"/>
      <c r="R106" s="2"/>
      <c r="S106" s="64">
        <v>611</v>
      </c>
      <c r="T106" s="64">
        <v>598.1899999999996</v>
      </c>
      <c r="U106" s="64"/>
      <c r="V106" s="64"/>
      <c r="W106" s="86">
        <v>611</v>
      </c>
      <c r="X106" s="86">
        <v>2709.7</v>
      </c>
      <c r="Y106" s="86"/>
      <c r="Z106" s="86"/>
      <c r="AA106" s="88">
        <v>611</v>
      </c>
      <c r="AB106" s="88">
        <v>2073.09</v>
      </c>
      <c r="AC106" s="88"/>
      <c r="AD106" s="88"/>
    </row>
    <row r="107" spans="1:30" s="5" customFormat="1" x14ac:dyDescent="0.2">
      <c r="A107" s="91">
        <v>612</v>
      </c>
      <c r="B107" s="92">
        <f t="shared" si="6"/>
        <v>694.92999999999984</v>
      </c>
      <c r="C107" s="92"/>
      <c r="D107" s="93"/>
      <c r="E107" s="91">
        <v>612</v>
      </c>
      <c r="F107" s="94">
        <f t="shared" si="8"/>
        <v>1888.4800000000005</v>
      </c>
      <c r="G107" s="92"/>
      <c r="H107" s="93"/>
      <c r="I107" s="96">
        <v>612</v>
      </c>
      <c r="J107" s="94">
        <f t="shared" si="10"/>
        <v>1329.83</v>
      </c>
      <c r="K107" s="92"/>
      <c r="L107" s="93"/>
      <c r="M107" s="3"/>
      <c r="N107" s="57">
        <v>612</v>
      </c>
      <c r="O107" s="57">
        <v>5071.99</v>
      </c>
      <c r="P107" s="57"/>
      <c r="Q107" s="57"/>
      <c r="R107" s="2"/>
      <c r="S107" s="64">
        <v>612</v>
      </c>
      <c r="T107" s="64">
        <v>694.92999999999984</v>
      </c>
      <c r="U107" s="64"/>
      <c r="V107" s="64"/>
      <c r="W107" s="86">
        <v>612</v>
      </c>
      <c r="X107" s="86">
        <v>2583.4100000000003</v>
      </c>
      <c r="Y107" s="86"/>
      <c r="Z107" s="86"/>
      <c r="AA107" s="88">
        <v>612</v>
      </c>
      <c r="AB107" s="88">
        <v>2024.7599999999998</v>
      </c>
      <c r="AC107" s="88"/>
      <c r="AD107" s="88"/>
    </row>
    <row r="108" spans="1:30" s="5" customFormat="1" x14ac:dyDescent="0.2">
      <c r="A108" s="91">
        <v>613</v>
      </c>
      <c r="B108" s="92">
        <f t="shared" si="6"/>
        <v>602.40999999999985</v>
      </c>
      <c r="C108" s="92"/>
      <c r="D108" s="93"/>
      <c r="E108" s="91">
        <v>613</v>
      </c>
      <c r="F108" s="94">
        <f t="shared" si="8"/>
        <v>2003.2000000000003</v>
      </c>
      <c r="G108" s="92"/>
      <c r="H108" s="93"/>
      <c r="I108" s="96">
        <v>613</v>
      </c>
      <c r="J108" s="94">
        <f t="shared" si="10"/>
        <v>1325.6600000000003</v>
      </c>
      <c r="K108" s="92"/>
      <c r="L108" s="93"/>
      <c r="M108" s="3"/>
      <c r="N108" s="57">
        <v>613</v>
      </c>
      <c r="O108" s="57">
        <v>4932.75</v>
      </c>
      <c r="P108" s="57"/>
      <c r="Q108" s="57"/>
      <c r="R108" s="2"/>
      <c r="S108" s="64">
        <v>613</v>
      </c>
      <c r="T108" s="64">
        <v>602.40999999999985</v>
      </c>
      <c r="U108" s="64"/>
      <c r="V108" s="64"/>
      <c r="W108" s="86">
        <v>613</v>
      </c>
      <c r="X108" s="86">
        <v>2605.61</v>
      </c>
      <c r="Y108" s="86"/>
      <c r="Z108" s="86"/>
      <c r="AA108" s="88">
        <v>613</v>
      </c>
      <c r="AB108" s="88">
        <v>1928.0700000000002</v>
      </c>
      <c r="AC108" s="88"/>
      <c r="AD108" s="88"/>
    </row>
    <row r="109" spans="1:30" s="5" customFormat="1" x14ac:dyDescent="0.2">
      <c r="A109" s="91">
        <v>614</v>
      </c>
      <c r="B109" s="92">
        <f t="shared" si="6"/>
        <v>587.65999999999985</v>
      </c>
      <c r="C109" s="92"/>
      <c r="D109" s="93"/>
      <c r="E109" s="91">
        <v>614</v>
      </c>
      <c r="F109" s="94">
        <f t="shared" si="8"/>
        <v>1952.8200000000006</v>
      </c>
      <c r="G109" s="92"/>
      <c r="H109" s="93"/>
      <c r="I109" s="96">
        <v>614</v>
      </c>
      <c r="J109" s="94">
        <f t="shared" si="10"/>
        <v>1292.0800000000004</v>
      </c>
      <c r="K109" s="92"/>
      <c r="L109" s="93"/>
      <c r="M109" s="3"/>
      <c r="N109" s="57">
        <v>614</v>
      </c>
      <c r="O109" s="57">
        <v>4867.93</v>
      </c>
      <c r="P109" s="57"/>
      <c r="Q109" s="57"/>
      <c r="R109" s="2"/>
      <c r="S109" s="64">
        <v>614</v>
      </c>
      <c r="T109" s="64">
        <v>587.65999999999985</v>
      </c>
      <c r="U109" s="64"/>
      <c r="V109" s="64"/>
      <c r="W109" s="86">
        <v>614</v>
      </c>
      <c r="X109" s="86">
        <v>2540.4800000000005</v>
      </c>
      <c r="Y109" s="86"/>
      <c r="Z109" s="86"/>
      <c r="AA109" s="88">
        <v>614</v>
      </c>
      <c r="AB109" s="88">
        <v>1879.7400000000002</v>
      </c>
      <c r="AC109" s="88"/>
      <c r="AD109" s="88"/>
    </row>
    <row r="110" spans="1:30" s="5" customFormat="1" x14ac:dyDescent="0.2">
      <c r="A110" s="91">
        <v>615</v>
      </c>
      <c r="B110" s="92">
        <f t="shared" si="6"/>
        <v>729.74999999999977</v>
      </c>
      <c r="C110" s="92"/>
      <c r="D110" s="93"/>
      <c r="E110" s="91">
        <v>615</v>
      </c>
      <c r="F110" s="94">
        <f t="shared" si="8"/>
        <v>1849.1399999999996</v>
      </c>
      <c r="G110" s="92"/>
      <c r="H110" s="93"/>
      <c r="I110" s="96">
        <v>615</v>
      </c>
      <c r="J110" s="94">
        <f t="shared" si="10"/>
        <v>1186.8000000000002</v>
      </c>
      <c r="K110" s="92"/>
      <c r="L110" s="93"/>
      <c r="M110" s="3"/>
      <c r="N110" s="57">
        <v>615</v>
      </c>
      <c r="O110" s="57">
        <v>4812.75</v>
      </c>
      <c r="P110" s="57"/>
      <c r="Q110" s="57"/>
      <c r="R110" s="2"/>
      <c r="S110" s="64">
        <v>615</v>
      </c>
      <c r="T110" s="64">
        <v>729.74999999999977</v>
      </c>
      <c r="U110" s="64"/>
      <c r="V110" s="64"/>
      <c r="W110" s="86">
        <v>615</v>
      </c>
      <c r="X110" s="86">
        <v>2578.8899999999994</v>
      </c>
      <c r="Y110" s="86"/>
      <c r="Z110" s="86"/>
      <c r="AA110" s="88">
        <v>615</v>
      </c>
      <c r="AB110" s="88">
        <v>1916.55</v>
      </c>
      <c r="AC110" s="88"/>
      <c r="AD110" s="88"/>
    </row>
    <row r="111" spans="1:30" s="5" customFormat="1" x14ac:dyDescent="0.2">
      <c r="A111" s="91">
        <v>616</v>
      </c>
      <c r="B111" s="92">
        <f t="shared" si="6"/>
        <v>645.59000000000015</v>
      </c>
      <c r="C111" s="92"/>
      <c r="D111" s="93"/>
      <c r="E111" s="91">
        <v>616</v>
      </c>
      <c r="F111" s="94">
        <f t="shared" si="8"/>
        <v>1867.2799999999997</v>
      </c>
      <c r="G111" s="92"/>
      <c r="H111" s="93"/>
      <c r="I111" s="96">
        <v>616</v>
      </c>
      <c r="J111" s="94">
        <f t="shared" si="10"/>
        <v>1149.5999999999999</v>
      </c>
      <c r="K111" s="92"/>
      <c r="L111" s="93"/>
      <c r="M111" s="3"/>
      <c r="N111" s="57">
        <v>616</v>
      </c>
      <c r="O111" s="57">
        <v>4646.83</v>
      </c>
      <c r="P111" s="57"/>
      <c r="Q111" s="57"/>
      <c r="R111" s="2"/>
      <c r="S111" s="64">
        <v>616</v>
      </c>
      <c r="T111" s="64">
        <v>645.59000000000015</v>
      </c>
      <c r="U111" s="64"/>
      <c r="V111" s="64"/>
      <c r="W111" s="86">
        <v>616</v>
      </c>
      <c r="X111" s="86">
        <v>2512.87</v>
      </c>
      <c r="Y111" s="86"/>
      <c r="Z111" s="86"/>
      <c r="AA111" s="88">
        <v>616</v>
      </c>
      <c r="AB111" s="88">
        <v>1795.19</v>
      </c>
      <c r="AC111" s="88"/>
      <c r="AD111" s="88"/>
    </row>
    <row r="112" spans="1:30" s="5" customFormat="1" x14ac:dyDescent="0.2">
      <c r="A112" s="91">
        <v>617</v>
      </c>
      <c r="B112" s="92">
        <f t="shared" si="6"/>
        <v>540.09999999999991</v>
      </c>
      <c r="C112" s="92"/>
      <c r="D112" s="93"/>
      <c r="E112" s="91">
        <v>617</v>
      </c>
      <c r="F112" s="94">
        <f t="shared" si="8"/>
        <v>1794.87</v>
      </c>
      <c r="G112" s="92"/>
      <c r="H112" s="93"/>
      <c r="I112" s="96">
        <v>617</v>
      </c>
      <c r="J112" s="94">
        <f t="shared" si="10"/>
        <v>1225.8800000000001</v>
      </c>
      <c r="K112" s="92"/>
      <c r="L112" s="93"/>
      <c r="M112" s="3"/>
      <c r="N112" s="57">
        <v>617</v>
      </c>
      <c r="O112" s="57">
        <v>4457.16</v>
      </c>
      <c r="P112" s="57"/>
      <c r="Q112" s="57"/>
      <c r="R112" s="2"/>
      <c r="S112" s="64">
        <v>617</v>
      </c>
      <c r="T112" s="64">
        <v>540.09999999999991</v>
      </c>
      <c r="U112" s="64"/>
      <c r="V112" s="64"/>
      <c r="W112" s="86">
        <v>617</v>
      </c>
      <c r="X112" s="86">
        <v>2334.9699999999998</v>
      </c>
      <c r="Y112" s="86"/>
      <c r="Z112" s="86"/>
      <c r="AA112" s="88">
        <v>617</v>
      </c>
      <c r="AB112" s="88">
        <v>1765.98</v>
      </c>
      <c r="AC112" s="88"/>
      <c r="AD112" s="88"/>
    </row>
    <row r="113" spans="1:30" s="5" customFormat="1" x14ac:dyDescent="0.2">
      <c r="A113" s="91">
        <v>618</v>
      </c>
      <c r="B113" s="92">
        <f t="shared" si="6"/>
        <v>589.75</v>
      </c>
      <c r="C113" s="92"/>
      <c r="D113" s="93"/>
      <c r="E113" s="91">
        <v>618</v>
      </c>
      <c r="F113" s="94">
        <f t="shared" si="8"/>
        <v>1833.8200000000002</v>
      </c>
      <c r="G113" s="92"/>
      <c r="H113" s="93"/>
      <c r="I113" s="96">
        <v>618</v>
      </c>
      <c r="J113" s="94">
        <f t="shared" si="10"/>
        <v>1132.3200000000002</v>
      </c>
      <c r="K113" s="92"/>
      <c r="L113" s="93"/>
      <c r="M113" s="3"/>
      <c r="N113" s="57">
        <v>618</v>
      </c>
      <c r="O113" s="57">
        <v>4427.9799999999996</v>
      </c>
      <c r="P113" s="57"/>
      <c r="Q113" s="57"/>
      <c r="R113" s="2"/>
      <c r="S113" s="64">
        <v>618</v>
      </c>
      <c r="T113" s="64">
        <v>589.75</v>
      </c>
      <c r="U113" s="64"/>
      <c r="V113" s="64"/>
      <c r="W113" s="86">
        <v>618</v>
      </c>
      <c r="X113" s="86">
        <v>2423.5700000000002</v>
      </c>
      <c r="Y113" s="86"/>
      <c r="Z113" s="86"/>
      <c r="AA113" s="88">
        <v>618</v>
      </c>
      <c r="AB113" s="88">
        <v>1722.0700000000002</v>
      </c>
      <c r="AC113" s="88"/>
      <c r="AD113" s="88"/>
    </row>
    <row r="114" spans="1:30" s="5" customFormat="1" x14ac:dyDescent="0.2">
      <c r="A114" s="91">
        <v>619</v>
      </c>
      <c r="B114" s="92">
        <f t="shared" si="6"/>
        <v>512.99300000000005</v>
      </c>
      <c r="C114" s="92"/>
      <c r="D114" s="93"/>
      <c r="E114" s="91">
        <v>619</v>
      </c>
      <c r="F114" s="94">
        <f t="shared" si="8"/>
        <v>1774.1999999999998</v>
      </c>
      <c r="G114" s="92"/>
      <c r="H114" s="93"/>
      <c r="I114" s="96">
        <v>619</v>
      </c>
      <c r="J114" s="94">
        <f t="shared" si="10"/>
        <v>1038.7599999999998</v>
      </c>
      <c r="K114" s="92"/>
      <c r="L114" s="93"/>
      <c r="M114" s="3"/>
      <c r="N114" s="57">
        <v>619</v>
      </c>
      <c r="O114" s="57">
        <v>4188.4030000000002</v>
      </c>
      <c r="P114" s="57"/>
      <c r="Q114" s="57"/>
      <c r="R114" s="2"/>
      <c r="S114" s="64">
        <v>619</v>
      </c>
      <c r="T114" s="64">
        <v>512.99300000000005</v>
      </c>
      <c r="U114" s="64"/>
      <c r="V114" s="64"/>
      <c r="W114" s="86">
        <v>619</v>
      </c>
      <c r="X114" s="86">
        <v>2287.1929999999998</v>
      </c>
      <c r="Y114" s="86"/>
      <c r="Z114" s="86"/>
      <c r="AA114" s="88">
        <v>619</v>
      </c>
      <c r="AB114" s="88">
        <v>1551.7529999999997</v>
      </c>
      <c r="AC114" s="88"/>
      <c r="AD114" s="88"/>
    </row>
    <row r="115" spans="1:30" s="5" customFormat="1" x14ac:dyDescent="0.2">
      <c r="A115" s="91">
        <v>620</v>
      </c>
      <c r="B115" s="92">
        <f t="shared" si="6"/>
        <v>524.63700000000006</v>
      </c>
      <c r="C115" s="92"/>
      <c r="D115" s="93"/>
      <c r="E115" s="91">
        <v>620</v>
      </c>
      <c r="F115" s="94">
        <f t="shared" si="8"/>
        <v>1712.33</v>
      </c>
      <c r="G115" s="92"/>
      <c r="H115" s="93"/>
      <c r="I115" s="96">
        <v>620</v>
      </c>
      <c r="J115" s="94">
        <f t="shared" si="10"/>
        <v>1047.0299999999997</v>
      </c>
      <c r="K115" s="92"/>
      <c r="L115" s="93"/>
      <c r="M115" s="3"/>
      <c r="N115" s="57">
        <v>620</v>
      </c>
      <c r="O115" s="57">
        <v>4154.3670000000002</v>
      </c>
      <c r="P115" s="57"/>
      <c r="Q115" s="57"/>
      <c r="R115" s="2"/>
      <c r="S115" s="64">
        <v>620</v>
      </c>
      <c r="T115" s="64">
        <v>524.63700000000006</v>
      </c>
      <c r="U115" s="64"/>
      <c r="V115" s="64"/>
      <c r="W115" s="86">
        <v>620</v>
      </c>
      <c r="X115" s="86">
        <v>2236.9670000000001</v>
      </c>
      <c r="Y115" s="86"/>
      <c r="Z115" s="86"/>
      <c r="AA115" s="88">
        <v>620</v>
      </c>
      <c r="AB115" s="88">
        <v>1571.6669999999999</v>
      </c>
      <c r="AC115" s="88"/>
      <c r="AD115" s="88"/>
    </row>
    <row r="116" spans="1:30" s="5" customFormat="1" x14ac:dyDescent="0.2">
      <c r="A116" s="91">
        <v>621</v>
      </c>
      <c r="B116" s="92">
        <f t="shared" si="6"/>
        <v>556.62699999999995</v>
      </c>
      <c r="C116" s="92"/>
      <c r="D116" s="93"/>
      <c r="E116" s="91">
        <v>621</v>
      </c>
      <c r="F116" s="94">
        <f t="shared" si="8"/>
        <v>1643.83</v>
      </c>
      <c r="G116" s="92"/>
      <c r="H116" s="93"/>
      <c r="I116" s="96">
        <v>621</v>
      </c>
      <c r="J116" s="94">
        <f t="shared" si="10"/>
        <v>982.26000000000022</v>
      </c>
      <c r="K116" s="92"/>
      <c r="L116" s="93"/>
      <c r="M116" s="3"/>
      <c r="N116" s="57">
        <v>621</v>
      </c>
      <c r="O116" s="57">
        <v>3934.5969999999998</v>
      </c>
      <c r="P116" s="57"/>
      <c r="Q116" s="57"/>
      <c r="R116" s="2"/>
      <c r="S116" s="64">
        <v>621</v>
      </c>
      <c r="T116" s="64">
        <v>556.62699999999995</v>
      </c>
      <c r="U116" s="64"/>
      <c r="V116" s="64"/>
      <c r="W116" s="86">
        <v>621</v>
      </c>
      <c r="X116" s="86">
        <v>2200.4569999999999</v>
      </c>
      <c r="Y116" s="86"/>
      <c r="Z116" s="86"/>
      <c r="AA116" s="88">
        <v>621</v>
      </c>
      <c r="AB116" s="88">
        <v>1538.8870000000002</v>
      </c>
      <c r="AC116" s="88"/>
      <c r="AD116" s="88"/>
    </row>
    <row r="117" spans="1:30" s="5" customFormat="1" x14ac:dyDescent="0.2">
      <c r="A117" s="91">
        <v>622</v>
      </c>
      <c r="B117" s="92">
        <f t="shared" si="6"/>
        <v>520.90800000000002</v>
      </c>
      <c r="C117" s="92"/>
      <c r="D117" s="93"/>
      <c r="E117" s="91">
        <v>622</v>
      </c>
      <c r="F117" s="94">
        <f t="shared" si="8"/>
        <v>1684.1100000000001</v>
      </c>
      <c r="G117" s="92"/>
      <c r="H117" s="93"/>
      <c r="I117" s="96">
        <v>622</v>
      </c>
      <c r="J117" s="94">
        <f t="shared" si="10"/>
        <v>986.53000000000009</v>
      </c>
      <c r="K117" s="92"/>
      <c r="L117" s="93"/>
      <c r="M117" s="3"/>
      <c r="N117" s="57">
        <v>622</v>
      </c>
      <c r="O117" s="57">
        <v>3995.8879999999999</v>
      </c>
      <c r="P117" s="57"/>
      <c r="Q117" s="57"/>
      <c r="R117" s="2"/>
      <c r="S117" s="64">
        <v>622</v>
      </c>
      <c r="T117" s="64">
        <v>520.90800000000002</v>
      </c>
      <c r="U117" s="64"/>
      <c r="V117" s="64"/>
      <c r="W117" s="86">
        <v>622</v>
      </c>
      <c r="X117" s="86">
        <v>2205.018</v>
      </c>
      <c r="Y117" s="86"/>
      <c r="Z117" s="86"/>
      <c r="AA117" s="88">
        <v>622</v>
      </c>
      <c r="AB117" s="88">
        <v>1507.4380000000001</v>
      </c>
      <c r="AC117" s="88"/>
      <c r="AD117" s="88"/>
    </row>
    <row r="118" spans="1:30" s="5" customFormat="1" x14ac:dyDescent="0.2">
      <c r="A118" s="91">
        <v>623</v>
      </c>
      <c r="B118" s="92">
        <f t="shared" si="6"/>
        <v>494.22900000000004</v>
      </c>
      <c r="C118" s="92"/>
      <c r="D118" s="93"/>
      <c r="E118" s="91">
        <v>623</v>
      </c>
      <c r="F118" s="94">
        <f t="shared" si="8"/>
        <v>1580.5799999999997</v>
      </c>
      <c r="G118" s="92"/>
      <c r="H118" s="93"/>
      <c r="I118" s="96">
        <v>623</v>
      </c>
      <c r="J118" s="94">
        <f t="shared" si="10"/>
        <v>930.77</v>
      </c>
      <c r="K118" s="92"/>
      <c r="L118" s="93"/>
      <c r="M118" s="3"/>
      <c r="N118" s="57">
        <v>623</v>
      </c>
      <c r="O118" s="57">
        <v>3818.4190000000003</v>
      </c>
      <c r="P118" s="57"/>
      <c r="Q118" s="57"/>
      <c r="R118" s="2"/>
      <c r="S118" s="64">
        <v>623</v>
      </c>
      <c r="T118" s="64">
        <v>494.22900000000004</v>
      </c>
      <c r="U118" s="64"/>
      <c r="V118" s="64"/>
      <c r="W118" s="86">
        <v>623</v>
      </c>
      <c r="X118" s="86">
        <v>2074.8089999999997</v>
      </c>
      <c r="Y118" s="86"/>
      <c r="Z118" s="86"/>
      <c r="AA118" s="88">
        <v>623</v>
      </c>
      <c r="AB118" s="88">
        <v>1424.999</v>
      </c>
      <c r="AC118" s="88"/>
      <c r="AD118" s="88"/>
    </row>
    <row r="119" spans="1:30" s="5" customFormat="1" x14ac:dyDescent="0.2">
      <c r="A119" s="91">
        <v>624</v>
      </c>
      <c r="B119" s="92">
        <f t="shared" si="6"/>
        <v>457.53199999999993</v>
      </c>
      <c r="C119" s="92"/>
      <c r="D119" s="93"/>
      <c r="E119" s="91">
        <v>624</v>
      </c>
      <c r="F119" s="94">
        <f t="shared" si="8"/>
        <v>1588.54</v>
      </c>
      <c r="G119" s="92"/>
      <c r="H119" s="93"/>
      <c r="I119" s="96">
        <v>624</v>
      </c>
      <c r="J119" s="94">
        <f t="shared" si="10"/>
        <v>937.42000000000007</v>
      </c>
      <c r="K119" s="92"/>
      <c r="L119" s="93"/>
      <c r="M119" s="3"/>
      <c r="N119" s="57">
        <v>624</v>
      </c>
      <c r="O119" s="57">
        <v>3658.0120000000006</v>
      </c>
      <c r="P119" s="57"/>
      <c r="Q119" s="57"/>
      <c r="R119" s="2"/>
      <c r="S119" s="64">
        <v>624</v>
      </c>
      <c r="T119" s="64">
        <v>457.53199999999993</v>
      </c>
      <c r="U119" s="64"/>
      <c r="V119" s="64"/>
      <c r="W119" s="86">
        <v>624</v>
      </c>
      <c r="X119" s="86">
        <v>2046.0719999999999</v>
      </c>
      <c r="Y119" s="86"/>
      <c r="Z119" s="86"/>
      <c r="AA119" s="88">
        <v>624</v>
      </c>
      <c r="AB119" s="88">
        <v>1394.952</v>
      </c>
      <c r="AC119" s="88"/>
      <c r="AD119" s="88"/>
    </row>
    <row r="120" spans="1:30" s="5" customFormat="1" x14ac:dyDescent="0.2">
      <c r="A120" s="91">
        <v>625</v>
      </c>
      <c r="B120" s="92">
        <f t="shared" si="6"/>
        <v>433.84800000000007</v>
      </c>
      <c r="C120" s="92"/>
      <c r="D120" s="93"/>
      <c r="E120" s="91">
        <v>625</v>
      </c>
      <c r="F120" s="94">
        <f t="shared" si="8"/>
        <v>1567.8200000000002</v>
      </c>
      <c r="G120" s="92"/>
      <c r="H120" s="93"/>
      <c r="I120" s="96">
        <v>625</v>
      </c>
      <c r="J120" s="94">
        <f t="shared" si="10"/>
        <v>840.63</v>
      </c>
      <c r="K120" s="92"/>
      <c r="L120" s="93"/>
      <c r="M120" s="3"/>
      <c r="N120" s="57">
        <v>625</v>
      </c>
      <c r="O120" s="57">
        <v>3579.4680000000003</v>
      </c>
      <c r="P120" s="57"/>
      <c r="Q120" s="57"/>
      <c r="R120" s="2"/>
      <c r="S120" s="64">
        <v>625</v>
      </c>
      <c r="T120" s="64">
        <v>433.84800000000007</v>
      </c>
      <c r="U120" s="64"/>
      <c r="V120" s="64"/>
      <c r="W120" s="86">
        <v>625</v>
      </c>
      <c r="X120" s="86">
        <v>2001.6680000000001</v>
      </c>
      <c r="Y120" s="86"/>
      <c r="Z120" s="86"/>
      <c r="AA120" s="88">
        <v>625</v>
      </c>
      <c r="AB120" s="88">
        <v>1274.4780000000001</v>
      </c>
      <c r="AC120" s="88"/>
      <c r="AD120" s="88"/>
    </row>
    <row r="121" spans="1:30" s="5" customFormat="1" x14ac:dyDescent="0.2">
      <c r="A121" s="91">
        <v>626</v>
      </c>
      <c r="B121" s="92">
        <f t="shared" si="6"/>
        <v>493.202</v>
      </c>
      <c r="C121" s="92"/>
      <c r="D121" s="93"/>
      <c r="E121" s="91">
        <v>626</v>
      </c>
      <c r="F121" s="94">
        <f t="shared" si="8"/>
        <v>1453.0200000000002</v>
      </c>
      <c r="G121" s="92"/>
      <c r="H121" s="93"/>
      <c r="I121" s="96">
        <v>626</v>
      </c>
      <c r="J121" s="94">
        <f t="shared" si="10"/>
        <v>788.93000000000006</v>
      </c>
      <c r="K121" s="92"/>
      <c r="L121" s="93"/>
      <c r="M121" s="3"/>
      <c r="N121" s="57">
        <v>626</v>
      </c>
      <c r="O121" s="57">
        <v>3484.8719999999998</v>
      </c>
      <c r="P121" s="57"/>
      <c r="Q121" s="57"/>
      <c r="R121" s="2"/>
      <c r="S121" s="64">
        <v>626</v>
      </c>
      <c r="T121" s="64">
        <v>493.202</v>
      </c>
      <c r="U121" s="64"/>
      <c r="V121" s="64"/>
      <c r="W121" s="86">
        <v>626</v>
      </c>
      <c r="X121" s="86">
        <v>1946.2220000000002</v>
      </c>
      <c r="Y121" s="86"/>
      <c r="Z121" s="86"/>
      <c r="AA121" s="88">
        <v>626</v>
      </c>
      <c r="AB121" s="88">
        <v>1282.1320000000001</v>
      </c>
      <c r="AC121" s="88"/>
      <c r="AD121" s="88"/>
    </row>
    <row r="122" spans="1:30" x14ac:dyDescent="0.2">
      <c r="A122" s="91">
        <v>627</v>
      </c>
      <c r="B122" s="92">
        <f t="shared" si="6"/>
        <v>446.51699999999994</v>
      </c>
      <c r="C122" s="92"/>
      <c r="D122" s="93"/>
      <c r="E122" s="91">
        <v>627</v>
      </c>
      <c r="F122" s="94">
        <f t="shared" si="8"/>
        <v>1376.5619999999999</v>
      </c>
      <c r="G122" s="92"/>
      <c r="H122" s="93"/>
      <c r="I122" s="96">
        <v>627</v>
      </c>
      <c r="J122" s="94">
        <f t="shared" si="10"/>
        <v>756.88199999999995</v>
      </c>
      <c r="K122" s="92"/>
      <c r="L122" s="93"/>
      <c r="M122" s="3"/>
      <c r="N122" s="57">
        <v>627</v>
      </c>
      <c r="O122" s="57">
        <v>3366.6489999999999</v>
      </c>
      <c r="S122" s="64">
        <v>627</v>
      </c>
      <c r="T122" s="64">
        <v>446.51699999999994</v>
      </c>
      <c r="W122" s="77">
        <v>627</v>
      </c>
      <c r="X122" s="77">
        <v>1823.0789999999997</v>
      </c>
      <c r="AA122" s="27">
        <v>627</v>
      </c>
      <c r="AB122" s="27">
        <v>1203.3989999999999</v>
      </c>
    </row>
    <row r="123" spans="1:30" x14ac:dyDescent="0.2">
      <c r="A123" s="91">
        <v>628</v>
      </c>
      <c r="B123" s="92">
        <f t="shared" si="6"/>
        <v>344.79899999999998</v>
      </c>
      <c r="C123" s="92"/>
      <c r="D123" s="93"/>
      <c r="E123" s="91">
        <v>628</v>
      </c>
      <c r="F123" s="94">
        <f t="shared" si="8"/>
        <v>1472.6099999999997</v>
      </c>
      <c r="G123" s="92"/>
      <c r="H123" s="93"/>
      <c r="I123" s="96">
        <v>628</v>
      </c>
      <c r="J123" s="94">
        <f t="shared" si="10"/>
        <v>802.55000000000018</v>
      </c>
      <c r="K123" s="92"/>
      <c r="L123" s="93"/>
      <c r="M123" s="3"/>
      <c r="N123" s="57">
        <v>628</v>
      </c>
      <c r="O123" s="57">
        <v>3286.489</v>
      </c>
      <c r="S123" s="64">
        <v>628</v>
      </c>
      <c r="T123" s="64">
        <v>344.79899999999998</v>
      </c>
      <c r="W123" s="77">
        <v>628</v>
      </c>
      <c r="X123" s="77">
        <v>1817.4089999999997</v>
      </c>
      <c r="AA123" s="27">
        <v>628</v>
      </c>
      <c r="AB123" s="27">
        <v>1147.3490000000002</v>
      </c>
    </row>
    <row r="124" spans="1:30" x14ac:dyDescent="0.2">
      <c r="A124" s="91">
        <v>629</v>
      </c>
      <c r="B124" s="92">
        <f t="shared" si="6"/>
        <v>454.84799999999996</v>
      </c>
      <c r="C124" s="92"/>
      <c r="D124" s="93"/>
      <c r="E124" s="91">
        <v>629</v>
      </c>
      <c r="F124" s="94">
        <f t="shared" si="8"/>
        <v>1330.165</v>
      </c>
      <c r="G124" s="92"/>
      <c r="H124" s="93"/>
      <c r="I124" s="96">
        <v>629</v>
      </c>
      <c r="J124" s="94">
        <f t="shared" si="10"/>
        <v>669.13500000000022</v>
      </c>
      <c r="K124" s="92"/>
      <c r="L124" s="93"/>
      <c r="M124" s="3"/>
      <c r="N124" s="57">
        <v>629</v>
      </c>
      <c r="O124" s="57">
        <v>3214.6329999999998</v>
      </c>
      <c r="S124" s="64">
        <v>629</v>
      </c>
      <c r="T124" s="64">
        <v>454.84799999999996</v>
      </c>
      <c r="W124" s="77">
        <v>629</v>
      </c>
      <c r="X124" s="77">
        <v>1785.0129999999999</v>
      </c>
      <c r="AA124" s="27">
        <v>629</v>
      </c>
      <c r="AB124" s="27">
        <v>1123.9830000000002</v>
      </c>
    </row>
    <row r="125" spans="1:30" x14ac:dyDescent="0.2">
      <c r="A125" s="91">
        <v>630</v>
      </c>
      <c r="B125" s="92">
        <f t="shared" si="6"/>
        <v>441.84400000000005</v>
      </c>
      <c r="C125" s="92"/>
      <c r="D125" s="93"/>
      <c r="E125" s="91">
        <v>630</v>
      </c>
      <c r="F125" s="94">
        <f t="shared" si="8"/>
        <v>1245.3839999999998</v>
      </c>
      <c r="G125" s="92"/>
      <c r="H125" s="93"/>
      <c r="I125" s="96">
        <v>630</v>
      </c>
      <c r="J125" s="94">
        <f t="shared" si="10"/>
        <v>620.08400000000006</v>
      </c>
      <c r="K125" s="92"/>
      <c r="L125" s="93"/>
      <c r="M125" s="3"/>
      <c r="N125" s="57">
        <v>630</v>
      </c>
      <c r="O125" s="57">
        <v>3094.7380000000003</v>
      </c>
      <c r="S125" s="64">
        <v>630</v>
      </c>
      <c r="T125" s="64">
        <v>441.84400000000005</v>
      </c>
      <c r="W125" s="77">
        <v>630</v>
      </c>
      <c r="X125" s="77">
        <v>1687.2279999999998</v>
      </c>
      <c r="AA125" s="27">
        <v>630</v>
      </c>
      <c r="AB125" s="27">
        <v>1061.9280000000001</v>
      </c>
    </row>
    <row r="126" spans="1:30" x14ac:dyDescent="0.2">
      <c r="A126" s="91">
        <v>631</v>
      </c>
      <c r="B126" s="92">
        <f t="shared" si="6"/>
        <v>407.48899999999992</v>
      </c>
      <c r="C126" s="92"/>
      <c r="D126" s="93"/>
      <c r="E126" s="91">
        <v>631</v>
      </c>
      <c r="F126" s="94">
        <f t="shared" si="8"/>
        <v>1277.3899999999999</v>
      </c>
      <c r="G126" s="92"/>
      <c r="H126" s="93"/>
      <c r="I126" s="96">
        <v>631</v>
      </c>
      <c r="J126" s="94">
        <f t="shared" si="10"/>
        <v>701.14</v>
      </c>
      <c r="K126" s="92"/>
      <c r="L126" s="93"/>
      <c r="M126" s="3"/>
      <c r="N126" s="57">
        <v>631</v>
      </c>
      <c r="O126" s="57">
        <v>2989.8490000000002</v>
      </c>
      <c r="S126" s="64">
        <v>631</v>
      </c>
      <c r="T126" s="64">
        <v>407.48899999999992</v>
      </c>
      <c r="W126" s="77">
        <v>631</v>
      </c>
      <c r="X126" s="77">
        <v>1684.8789999999999</v>
      </c>
      <c r="AA126" s="27">
        <v>631</v>
      </c>
      <c r="AB126" s="27">
        <v>1108.6289999999999</v>
      </c>
    </row>
    <row r="127" spans="1:30" x14ac:dyDescent="0.2">
      <c r="A127" s="91">
        <v>632</v>
      </c>
      <c r="B127" s="92">
        <f t="shared" si="6"/>
        <v>409.15599999999995</v>
      </c>
      <c r="C127" s="92"/>
      <c r="D127" s="93"/>
      <c r="E127" s="91">
        <v>632</v>
      </c>
      <c r="F127" s="94">
        <f t="shared" si="8"/>
        <v>1189.961</v>
      </c>
      <c r="G127" s="92"/>
      <c r="H127" s="93"/>
      <c r="I127" s="96">
        <v>632</v>
      </c>
      <c r="J127" s="94">
        <f t="shared" si="10"/>
        <v>625.74099999999999</v>
      </c>
      <c r="K127" s="92"/>
      <c r="L127" s="93"/>
      <c r="M127" s="3"/>
      <c r="N127" s="57">
        <v>632</v>
      </c>
      <c r="O127" s="57">
        <v>2842.2470000000003</v>
      </c>
      <c r="S127" s="64">
        <v>632</v>
      </c>
      <c r="T127" s="64">
        <v>409.15599999999995</v>
      </c>
      <c r="W127" s="77">
        <v>632</v>
      </c>
      <c r="X127" s="77">
        <v>1599.117</v>
      </c>
      <c r="AA127" s="27">
        <v>632</v>
      </c>
      <c r="AB127" s="27">
        <v>1034.8969999999999</v>
      </c>
    </row>
    <row r="128" spans="1:30" x14ac:dyDescent="0.2">
      <c r="A128" s="91">
        <v>633</v>
      </c>
      <c r="B128" s="92">
        <f t="shared" si="6"/>
        <v>356.46799999999996</v>
      </c>
      <c r="C128" s="92"/>
      <c r="D128" s="93"/>
      <c r="E128" s="91">
        <v>633</v>
      </c>
      <c r="F128" s="94">
        <f t="shared" si="8"/>
        <v>1264.6869999999999</v>
      </c>
      <c r="G128" s="92"/>
      <c r="H128" s="93"/>
      <c r="I128" s="96">
        <v>633</v>
      </c>
      <c r="J128" s="94">
        <f t="shared" si="10"/>
        <v>609.38700000000006</v>
      </c>
      <c r="K128" s="92"/>
      <c r="L128" s="93"/>
      <c r="M128" s="3"/>
      <c r="N128" s="57">
        <v>633</v>
      </c>
      <c r="O128" s="57">
        <v>2773.1549999999997</v>
      </c>
      <c r="S128" s="64">
        <v>633</v>
      </c>
      <c r="T128" s="64">
        <v>356.46799999999996</v>
      </c>
      <c r="W128" s="77">
        <v>633</v>
      </c>
      <c r="X128" s="77">
        <v>1621.155</v>
      </c>
      <c r="AA128" s="27">
        <v>633</v>
      </c>
      <c r="AB128" s="27">
        <v>965.85500000000002</v>
      </c>
    </row>
    <row r="129" spans="1:28" x14ac:dyDescent="0.2">
      <c r="A129" s="91">
        <v>634</v>
      </c>
      <c r="B129" s="92">
        <f t="shared" si="6"/>
        <v>385.80800000000005</v>
      </c>
      <c r="C129" s="92"/>
      <c r="D129" s="93"/>
      <c r="E129" s="91">
        <v>634</v>
      </c>
      <c r="F129" s="94">
        <f t="shared" si="8"/>
        <v>1175.249</v>
      </c>
      <c r="G129" s="92"/>
      <c r="H129" s="93"/>
      <c r="I129" s="96">
        <v>634</v>
      </c>
      <c r="J129" s="94">
        <f t="shared" si="10"/>
        <v>575.35900000000015</v>
      </c>
      <c r="K129" s="92"/>
      <c r="L129" s="93"/>
      <c r="M129" s="3"/>
      <c r="N129" s="57">
        <v>634</v>
      </c>
      <c r="O129" s="57">
        <v>2759.4069999999997</v>
      </c>
      <c r="S129" s="64">
        <v>634</v>
      </c>
      <c r="T129" s="64">
        <v>385.80800000000005</v>
      </c>
      <c r="W129" s="77">
        <v>634</v>
      </c>
      <c r="X129" s="77">
        <v>1561.057</v>
      </c>
      <c r="AA129" s="27">
        <v>634</v>
      </c>
      <c r="AB129" s="27">
        <v>961.16700000000014</v>
      </c>
    </row>
    <row r="130" spans="1:28" x14ac:dyDescent="0.2">
      <c r="A130" s="91">
        <v>635</v>
      </c>
      <c r="B130" s="92">
        <f t="shared" si="6"/>
        <v>302.774</v>
      </c>
      <c r="C130" s="92"/>
      <c r="D130" s="93"/>
      <c r="E130" s="91">
        <v>635</v>
      </c>
      <c r="F130" s="94">
        <f t="shared" si="8"/>
        <v>1194.5619999999999</v>
      </c>
      <c r="G130" s="92"/>
      <c r="H130" s="93"/>
      <c r="I130" s="96">
        <v>635</v>
      </c>
      <c r="J130" s="94">
        <f t="shared" si="10"/>
        <v>612.70200000000011</v>
      </c>
      <c r="K130" s="92"/>
      <c r="L130" s="93"/>
      <c r="M130" s="3"/>
      <c r="N130" s="57">
        <v>635</v>
      </c>
      <c r="O130" s="57">
        <v>2601.5059999999999</v>
      </c>
      <c r="S130" s="64">
        <v>635</v>
      </c>
      <c r="T130" s="64">
        <v>302.774</v>
      </c>
      <c r="W130" s="77">
        <v>635</v>
      </c>
      <c r="X130" s="77">
        <v>1497.336</v>
      </c>
      <c r="AA130" s="27">
        <v>635</v>
      </c>
      <c r="AB130" s="27">
        <v>915.47600000000011</v>
      </c>
    </row>
    <row r="131" spans="1:28" x14ac:dyDescent="0.2">
      <c r="A131" s="91">
        <v>636</v>
      </c>
      <c r="B131" s="92">
        <f t="shared" si="6"/>
        <v>365.13200000000001</v>
      </c>
      <c r="C131" s="92"/>
      <c r="D131" s="93"/>
      <c r="E131" s="91">
        <v>636</v>
      </c>
      <c r="F131" s="94">
        <f t="shared" si="8"/>
        <v>1070.7950000000001</v>
      </c>
      <c r="G131" s="92"/>
      <c r="H131" s="93"/>
      <c r="I131" s="96">
        <v>636</v>
      </c>
      <c r="J131" s="94">
        <f t="shared" si="10"/>
        <v>567.67499999999995</v>
      </c>
      <c r="K131" s="92"/>
      <c r="L131" s="93"/>
      <c r="M131" s="3"/>
      <c r="N131" s="57">
        <v>636</v>
      </c>
      <c r="O131" s="57">
        <v>2596.1369999999997</v>
      </c>
      <c r="S131" s="64">
        <v>636</v>
      </c>
      <c r="T131" s="64">
        <v>365.13200000000001</v>
      </c>
      <c r="W131" s="77">
        <v>636</v>
      </c>
      <c r="X131" s="77">
        <v>1435.9270000000001</v>
      </c>
      <c r="AA131" s="27">
        <v>636</v>
      </c>
      <c r="AB131" s="27">
        <v>932.80700000000002</v>
      </c>
    </row>
    <row r="132" spans="1:28" x14ac:dyDescent="0.2">
      <c r="A132" s="91">
        <v>637</v>
      </c>
      <c r="B132" s="92">
        <f t="shared" si="6"/>
        <v>377.13799999999998</v>
      </c>
      <c r="C132" s="92"/>
      <c r="D132" s="93"/>
      <c r="E132" s="91">
        <v>637</v>
      </c>
      <c r="F132" s="94">
        <f t="shared" si="8"/>
        <v>1071.4680000000001</v>
      </c>
      <c r="G132" s="92"/>
      <c r="H132" s="93"/>
      <c r="I132" s="96">
        <v>637</v>
      </c>
      <c r="J132" s="94">
        <f t="shared" si="10"/>
        <v>494.29800000000017</v>
      </c>
      <c r="K132" s="92"/>
      <c r="L132" s="93"/>
      <c r="M132" s="3"/>
      <c r="N132" s="57">
        <v>637</v>
      </c>
      <c r="O132" s="57">
        <v>2439.556</v>
      </c>
      <c r="S132" s="64">
        <v>637</v>
      </c>
      <c r="T132" s="64">
        <v>377.13799999999998</v>
      </c>
      <c r="W132" s="77">
        <v>637</v>
      </c>
      <c r="X132" s="77">
        <v>1448.606</v>
      </c>
      <c r="AA132" s="27">
        <v>637</v>
      </c>
      <c r="AB132" s="27">
        <v>871.43600000000015</v>
      </c>
    </row>
    <row r="133" spans="1:28" x14ac:dyDescent="0.2">
      <c r="A133" s="91">
        <v>638</v>
      </c>
      <c r="B133" s="92">
        <f t="shared" si="6"/>
        <v>293.10000000000008</v>
      </c>
      <c r="C133" s="92"/>
      <c r="D133" s="93"/>
      <c r="E133" s="91">
        <v>638</v>
      </c>
      <c r="F133" s="94">
        <f t="shared" si="8"/>
        <v>1074.4239999999998</v>
      </c>
      <c r="G133" s="92"/>
      <c r="H133" s="93"/>
      <c r="I133" s="96">
        <v>638</v>
      </c>
      <c r="J133" s="94">
        <f t="shared" si="10"/>
        <v>529.63399999999979</v>
      </c>
      <c r="K133" s="92"/>
      <c r="L133" s="93"/>
      <c r="M133" s="3"/>
      <c r="N133" s="57">
        <v>638</v>
      </c>
      <c r="O133" s="57">
        <v>2378.4640000000004</v>
      </c>
      <c r="S133" s="64">
        <v>638</v>
      </c>
      <c r="T133" s="64">
        <v>293.10000000000008</v>
      </c>
      <c r="W133" s="77">
        <v>638</v>
      </c>
      <c r="X133" s="77">
        <v>1367.5239999999999</v>
      </c>
      <c r="AA133" s="27">
        <v>638</v>
      </c>
      <c r="AB133" s="27">
        <v>822.73399999999992</v>
      </c>
    </row>
    <row r="134" spans="1:28" x14ac:dyDescent="0.2">
      <c r="A134" s="91">
        <v>639</v>
      </c>
      <c r="B134" s="92">
        <f t="shared" si="6"/>
        <v>354.45600000000002</v>
      </c>
      <c r="C134" s="92"/>
      <c r="D134" s="93"/>
      <c r="E134" s="91">
        <v>639</v>
      </c>
      <c r="F134" s="94">
        <f t="shared" si="8"/>
        <v>1006.7099999999999</v>
      </c>
      <c r="G134" s="92"/>
      <c r="H134" s="93"/>
      <c r="I134" s="96">
        <v>639</v>
      </c>
      <c r="J134" s="94">
        <f t="shared" si="10"/>
        <v>475.6</v>
      </c>
      <c r="K134" s="92"/>
      <c r="L134" s="93"/>
      <c r="M134" s="3"/>
      <c r="N134" s="57">
        <v>639</v>
      </c>
      <c r="O134" s="57">
        <v>2374.0959999999995</v>
      </c>
      <c r="S134" s="64">
        <v>639</v>
      </c>
      <c r="T134" s="64">
        <v>354.45600000000002</v>
      </c>
      <c r="W134" s="77">
        <v>639</v>
      </c>
      <c r="X134" s="77">
        <v>1361.1659999999999</v>
      </c>
      <c r="AA134" s="27">
        <v>639</v>
      </c>
      <c r="AB134" s="27">
        <v>830.05600000000004</v>
      </c>
    </row>
    <row r="135" spans="1:28" x14ac:dyDescent="0.2">
      <c r="A135" s="91">
        <v>640</v>
      </c>
      <c r="B135" s="92">
        <f t="shared" si="6"/>
        <v>350.78499999999997</v>
      </c>
      <c r="C135" s="92"/>
      <c r="D135" s="93"/>
      <c r="E135" s="91">
        <v>640</v>
      </c>
      <c r="F135" s="94">
        <f t="shared" si="8"/>
        <v>985.34599999999989</v>
      </c>
      <c r="G135" s="92"/>
      <c r="H135" s="93"/>
      <c r="I135" s="96">
        <v>640</v>
      </c>
      <c r="J135" s="94">
        <f t="shared" si="10"/>
        <v>450.57600000000002</v>
      </c>
      <c r="K135" s="92"/>
      <c r="L135" s="93"/>
      <c r="M135" s="3"/>
      <c r="N135" s="57">
        <v>640</v>
      </c>
      <c r="O135" s="57">
        <v>2326.6709999999998</v>
      </c>
      <c r="S135" s="64">
        <v>640</v>
      </c>
      <c r="T135" s="64">
        <v>350.78499999999997</v>
      </c>
      <c r="W135" s="77">
        <v>640</v>
      </c>
      <c r="X135" s="77">
        <v>1336.1309999999999</v>
      </c>
      <c r="AA135" s="27">
        <v>640</v>
      </c>
      <c r="AB135" s="27">
        <v>801.36099999999999</v>
      </c>
    </row>
    <row r="136" spans="1:28" x14ac:dyDescent="0.2">
      <c r="A136" s="91">
        <v>641</v>
      </c>
      <c r="B136" s="92">
        <f t="shared" ref="B136:B195" si="12">T136</f>
        <v>313.44200000000001</v>
      </c>
      <c r="C136" s="92"/>
      <c r="D136" s="93"/>
      <c r="E136" s="91">
        <v>641</v>
      </c>
      <c r="F136" s="94">
        <f t="shared" ref="F136:F195" si="13">X136-T136</f>
        <v>905.9369999999999</v>
      </c>
      <c r="G136" s="92"/>
      <c r="H136" s="93"/>
      <c r="I136" s="96">
        <v>641</v>
      </c>
      <c r="J136" s="94">
        <f t="shared" ref="J136:J195" si="14">AB136-T136</f>
        <v>426.22700000000009</v>
      </c>
      <c r="K136" s="92"/>
      <c r="L136" s="93"/>
      <c r="M136" s="3"/>
      <c r="N136" s="57">
        <v>641</v>
      </c>
      <c r="O136" s="57">
        <v>2237.9089999999997</v>
      </c>
      <c r="S136" s="64">
        <v>641</v>
      </c>
      <c r="T136" s="64">
        <v>313.44200000000001</v>
      </c>
      <c r="W136" s="77">
        <v>641</v>
      </c>
      <c r="X136" s="77">
        <v>1219.3789999999999</v>
      </c>
      <c r="AA136" s="27">
        <v>641</v>
      </c>
      <c r="AB136" s="27">
        <v>739.6690000000001</v>
      </c>
    </row>
    <row r="137" spans="1:28" x14ac:dyDescent="0.2">
      <c r="A137" s="91">
        <v>642</v>
      </c>
      <c r="B137" s="92">
        <f t="shared" si="12"/>
        <v>293.76000000000005</v>
      </c>
      <c r="C137" s="92"/>
      <c r="D137" s="93"/>
      <c r="E137" s="91">
        <v>642</v>
      </c>
      <c r="F137" s="94">
        <f t="shared" si="13"/>
        <v>916.58500000000004</v>
      </c>
      <c r="G137" s="92"/>
      <c r="H137" s="93"/>
      <c r="I137" s="96">
        <v>642</v>
      </c>
      <c r="J137" s="94">
        <f t="shared" si="14"/>
        <v>466.90499999999992</v>
      </c>
      <c r="K137" s="92"/>
      <c r="L137" s="93"/>
      <c r="M137" s="3"/>
      <c r="N137" s="57">
        <v>642</v>
      </c>
      <c r="O137" s="57">
        <v>2189.125</v>
      </c>
      <c r="S137" s="64">
        <v>642</v>
      </c>
      <c r="T137" s="64">
        <v>293.76000000000005</v>
      </c>
      <c r="W137" s="77">
        <v>642</v>
      </c>
      <c r="X137" s="77">
        <v>1210.345</v>
      </c>
      <c r="AA137" s="27">
        <v>642</v>
      </c>
      <c r="AB137" s="27">
        <v>760.66499999999996</v>
      </c>
    </row>
    <row r="138" spans="1:28" x14ac:dyDescent="0.2">
      <c r="A138" s="91">
        <v>643</v>
      </c>
      <c r="B138" s="92">
        <f t="shared" si="12"/>
        <v>282.42399999999998</v>
      </c>
      <c r="C138" s="92"/>
      <c r="D138" s="93"/>
      <c r="E138" s="91">
        <v>643</v>
      </c>
      <c r="F138" s="94">
        <f t="shared" si="13"/>
        <v>896.90000000000009</v>
      </c>
      <c r="G138" s="92"/>
      <c r="H138" s="93"/>
      <c r="I138" s="96">
        <v>643</v>
      </c>
      <c r="J138" s="94">
        <f t="shared" si="14"/>
        <v>442.23000000000013</v>
      </c>
      <c r="K138" s="92"/>
      <c r="L138" s="93"/>
      <c r="M138" s="3"/>
      <c r="N138" s="57">
        <v>643</v>
      </c>
      <c r="O138" s="57">
        <v>2124.7239999999997</v>
      </c>
      <c r="S138" s="64">
        <v>643</v>
      </c>
      <c r="T138" s="64">
        <v>282.42399999999998</v>
      </c>
      <c r="W138" s="77">
        <v>643</v>
      </c>
      <c r="X138" s="77">
        <v>1179.3240000000001</v>
      </c>
      <c r="AA138" s="27">
        <v>643</v>
      </c>
      <c r="AB138" s="27">
        <v>724.65400000000011</v>
      </c>
    </row>
    <row r="139" spans="1:28" x14ac:dyDescent="0.2">
      <c r="A139" s="91">
        <v>644</v>
      </c>
      <c r="B139" s="92">
        <f t="shared" si="12"/>
        <v>280.08999999999997</v>
      </c>
      <c r="C139" s="92"/>
      <c r="D139" s="93"/>
      <c r="E139" s="91">
        <v>644</v>
      </c>
      <c r="F139" s="94">
        <f t="shared" si="13"/>
        <v>911.57700000000023</v>
      </c>
      <c r="G139" s="92"/>
      <c r="H139" s="93"/>
      <c r="I139" s="96">
        <v>644</v>
      </c>
      <c r="J139" s="94">
        <f t="shared" si="14"/>
        <v>434.55699999999996</v>
      </c>
      <c r="K139" s="92"/>
      <c r="L139" s="93"/>
      <c r="M139" s="3"/>
      <c r="N139" s="57">
        <v>644</v>
      </c>
      <c r="O139" s="57">
        <v>2062.297</v>
      </c>
      <c r="S139" s="64">
        <v>644</v>
      </c>
      <c r="T139" s="64">
        <v>280.08999999999997</v>
      </c>
      <c r="W139" s="77">
        <v>644</v>
      </c>
      <c r="X139" s="77">
        <v>1191.6670000000001</v>
      </c>
      <c r="AA139" s="27">
        <v>644</v>
      </c>
      <c r="AB139" s="27">
        <v>714.64699999999993</v>
      </c>
    </row>
    <row r="140" spans="1:28" x14ac:dyDescent="0.2">
      <c r="A140" s="91">
        <v>645</v>
      </c>
      <c r="B140" s="92">
        <f t="shared" si="12"/>
        <v>237.40799999999996</v>
      </c>
      <c r="C140" s="92"/>
      <c r="D140" s="93"/>
      <c r="E140" s="91">
        <v>645</v>
      </c>
      <c r="F140" s="94">
        <f t="shared" si="13"/>
        <v>927.91000000000008</v>
      </c>
      <c r="G140" s="92"/>
      <c r="H140" s="93"/>
      <c r="I140" s="96">
        <v>645</v>
      </c>
      <c r="J140" s="94">
        <f t="shared" si="14"/>
        <v>413.2</v>
      </c>
      <c r="K140" s="92"/>
      <c r="L140" s="93"/>
      <c r="M140" s="3"/>
      <c r="N140" s="57">
        <v>645</v>
      </c>
      <c r="O140" s="57">
        <v>1927.798</v>
      </c>
      <c r="S140" s="64">
        <v>645</v>
      </c>
      <c r="T140" s="64">
        <v>237.40799999999996</v>
      </c>
      <c r="W140" s="77">
        <v>645</v>
      </c>
      <c r="X140" s="77">
        <v>1165.318</v>
      </c>
      <c r="AA140" s="27">
        <v>645</v>
      </c>
      <c r="AB140" s="27">
        <v>650.60799999999995</v>
      </c>
    </row>
    <row r="141" spans="1:28" x14ac:dyDescent="0.2">
      <c r="A141" s="91">
        <v>646</v>
      </c>
      <c r="B141" s="92">
        <f t="shared" si="12"/>
        <v>271.75100000000003</v>
      </c>
      <c r="C141" s="92"/>
      <c r="D141" s="93"/>
      <c r="E141" s="91">
        <v>646</v>
      </c>
      <c r="F141" s="94">
        <f t="shared" si="13"/>
        <v>880.21100000000001</v>
      </c>
      <c r="G141" s="92"/>
      <c r="H141" s="93"/>
      <c r="I141" s="96">
        <v>646</v>
      </c>
      <c r="J141" s="94">
        <f t="shared" si="14"/>
        <v>391.86100000000005</v>
      </c>
      <c r="K141" s="92"/>
      <c r="L141" s="93"/>
      <c r="M141" s="3"/>
      <c r="N141" s="57">
        <v>646</v>
      </c>
      <c r="O141" s="57">
        <v>1972.502</v>
      </c>
      <c r="S141" s="64">
        <v>646</v>
      </c>
      <c r="T141" s="64">
        <v>271.75100000000003</v>
      </c>
      <c r="W141" s="77">
        <v>646</v>
      </c>
      <c r="X141" s="77">
        <v>1151.962</v>
      </c>
      <c r="AA141" s="27">
        <v>646</v>
      </c>
      <c r="AB141" s="27">
        <v>663.61200000000008</v>
      </c>
    </row>
    <row r="142" spans="1:28" x14ac:dyDescent="0.2">
      <c r="A142" s="91">
        <v>647</v>
      </c>
      <c r="B142" s="92">
        <f t="shared" si="12"/>
        <v>215.06800000000004</v>
      </c>
      <c r="C142" s="92"/>
      <c r="D142" s="93"/>
      <c r="E142" s="91">
        <v>647</v>
      </c>
      <c r="F142" s="94">
        <f t="shared" si="13"/>
        <v>856.84300000000007</v>
      </c>
      <c r="G142" s="92"/>
      <c r="H142" s="93"/>
      <c r="I142" s="96">
        <v>647</v>
      </c>
      <c r="J142" s="94">
        <f t="shared" si="14"/>
        <v>456.89299999999997</v>
      </c>
      <c r="K142" s="92"/>
      <c r="L142" s="93"/>
      <c r="M142" s="3"/>
      <c r="N142" s="57">
        <v>647</v>
      </c>
      <c r="O142" s="57">
        <v>1887.4309999999998</v>
      </c>
      <c r="S142" s="64">
        <v>647</v>
      </c>
      <c r="T142" s="64">
        <v>215.06800000000004</v>
      </c>
      <c r="W142" s="77">
        <v>647</v>
      </c>
      <c r="X142" s="77">
        <v>1071.9110000000001</v>
      </c>
      <c r="AA142" s="27">
        <v>647</v>
      </c>
      <c r="AB142" s="27">
        <v>671.96100000000001</v>
      </c>
    </row>
    <row r="143" spans="1:28" x14ac:dyDescent="0.2">
      <c r="A143" s="91">
        <v>648</v>
      </c>
      <c r="B143" s="92">
        <f t="shared" si="12"/>
        <v>279.08500000000004</v>
      </c>
      <c r="C143" s="92"/>
      <c r="D143" s="93"/>
      <c r="E143" s="91">
        <v>648</v>
      </c>
      <c r="F143" s="94">
        <f t="shared" si="13"/>
        <v>783.78899999999976</v>
      </c>
      <c r="G143" s="92"/>
      <c r="H143" s="93"/>
      <c r="I143" s="96">
        <v>648</v>
      </c>
      <c r="J143" s="94">
        <f t="shared" si="14"/>
        <v>321.81899999999985</v>
      </c>
      <c r="K143" s="92"/>
      <c r="L143" s="93"/>
      <c r="M143" s="3"/>
      <c r="N143" s="57">
        <v>648</v>
      </c>
      <c r="O143" s="57">
        <v>1885.3740000000003</v>
      </c>
      <c r="S143" s="64">
        <v>648</v>
      </c>
      <c r="T143" s="64">
        <v>279.08500000000004</v>
      </c>
      <c r="W143" s="77">
        <v>648</v>
      </c>
      <c r="X143" s="77">
        <v>1062.8739999999998</v>
      </c>
      <c r="AA143" s="27">
        <v>648</v>
      </c>
      <c r="AB143" s="27">
        <v>600.90399999999988</v>
      </c>
    </row>
    <row r="144" spans="1:28" x14ac:dyDescent="0.2">
      <c r="A144" s="91">
        <v>649</v>
      </c>
      <c r="B144" s="92">
        <f t="shared" si="12"/>
        <v>251.40899999999999</v>
      </c>
      <c r="C144" s="92"/>
      <c r="D144" s="93"/>
      <c r="E144" s="91">
        <v>649</v>
      </c>
      <c r="F144" s="94">
        <f t="shared" si="13"/>
        <v>791.78800000000012</v>
      </c>
      <c r="G144" s="92"/>
      <c r="H144" s="93"/>
      <c r="I144" s="96">
        <v>649</v>
      </c>
      <c r="J144" s="94">
        <f t="shared" si="14"/>
        <v>310.47800000000007</v>
      </c>
      <c r="K144" s="92"/>
      <c r="L144" s="93"/>
      <c r="M144" s="3"/>
      <c r="N144" s="57">
        <v>649</v>
      </c>
      <c r="O144" s="57">
        <v>1839.6669999999999</v>
      </c>
      <c r="S144" s="64">
        <v>649</v>
      </c>
      <c r="T144" s="64">
        <v>251.40899999999999</v>
      </c>
      <c r="W144" s="77">
        <v>649</v>
      </c>
      <c r="X144" s="77">
        <v>1043.1970000000001</v>
      </c>
      <c r="AA144" s="27">
        <v>649</v>
      </c>
      <c r="AB144" s="27">
        <v>561.88700000000006</v>
      </c>
    </row>
    <row r="145" spans="1:28" x14ac:dyDescent="0.2">
      <c r="A145" s="91">
        <v>650</v>
      </c>
      <c r="B145" s="92">
        <f t="shared" si="12"/>
        <v>230.40500000000003</v>
      </c>
      <c r="C145" s="92"/>
      <c r="D145" s="93"/>
      <c r="E145" s="91">
        <v>650</v>
      </c>
      <c r="F145" s="94">
        <f t="shared" si="13"/>
        <v>765.10599999999999</v>
      </c>
      <c r="G145" s="92"/>
      <c r="H145" s="93"/>
      <c r="I145" s="96">
        <v>650</v>
      </c>
      <c r="J145" s="94">
        <f t="shared" si="14"/>
        <v>350.16600000000011</v>
      </c>
      <c r="K145" s="92"/>
      <c r="L145" s="93"/>
      <c r="M145" s="3"/>
      <c r="N145" s="57">
        <v>650</v>
      </c>
      <c r="O145" s="57">
        <v>1730.2210000000002</v>
      </c>
      <c r="S145" s="64">
        <v>650</v>
      </c>
      <c r="T145" s="64">
        <v>230.40500000000003</v>
      </c>
      <c r="W145" s="77">
        <v>650</v>
      </c>
      <c r="X145" s="77">
        <v>995.51099999999997</v>
      </c>
      <c r="AA145" s="27">
        <v>650</v>
      </c>
      <c r="AB145" s="27">
        <v>580.57100000000014</v>
      </c>
    </row>
    <row r="146" spans="1:28" x14ac:dyDescent="0.2">
      <c r="A146" s="91">
        <v>651</v>
      </c>
      <c r="B146" s="92">
        <f t="shared" si="12"/>
        <v>234.40699999999998</v>
      </c>
      <c r="C146" s="92"/>
      <c r="D146" s="93"/>
      <c r="E146" s="91">
        <v>651</v>
      </c>
      <c r="F146" s="94">
        <f t="shared" si="13"/>
        <v>708.06500000000005</v>
      </c>
      <c r="G146" s="92"/>
      <c r="H146" s="93"/>
      <c r="I146" s="96">
        <v>651</v>
      </c>
      <c r="J146" s="94">
        <f t="shared" si="14"/>
        <v>254.11300000000006</v>
      </c>
      <c r="K146" s="92"/>
      <c r="L146" s="93"/>
      <c r="M146" s="3"/>
      <c r="N146" s="57">
        <v>651</v>
      </c>
      <c r="O146" s="57">
        <v>1708.5419999999999</v>
      </c>
      <c r="S146" s="64">
        <v>651</v>
      </c>
      <c r="T146" s="64">
        <v>234.40699999999998</v>
      </c>
      <c r="W146" s="77">
        <v>651</v>
      </c>
      <c r="X146" s="77">
        <v>942.47199999999998</v>
      </c>
      <c r="AA146" s="27">
        <v>651</v>
      </c>
      <c r="AB146" s="27">
        <v>488.52000000000004</v>
      </c>
    </row>
    <row r="147" spans="1:28" x14ac:dyDescent="0.2">
      <c r="A147" s="91">
        <v>652</v>
      </c>
      <c r="B147" s="92">
        <f t="shared" si="12"/>
        <v>204.06200000000001</v>
      </c>
      <c r="C147" s="92"/>
      <c r="D147" s="93"/>
      <c r="E147" s="91">
        <v>652</v>
      </c>
      <c r="F147" s="94">
        <f t="shared" si="13"/>
        <v>793.77800000000002</v>
      </c>
      <c r="G147" s="92"/>
      <c r="H147" s="93"/>
      <c r="I147" s="96">
        <v>652</v>
      </c>
      <c r="J147" s="94">
        <f t="shared" si="14"/>
        <v>347.48800000000006</v>
      </c>
      <c r="K147" s="92"/>
      <c r="L147" s="93"/>
      <c r="M147" s="3"/>
      <c r="N147" s="57">
        <v>652</v>
      </c>
      <c r="O147" s="57">
        <v>1679.4900000000002</v>
      </c>
      <c r="S147" s="64">
        <v>652</v>
      </c>
      <c r="T147" s="64">
        <v>204.06200000000001</v>
      </c>
      <c r="W147" s="77">
        <v>652</v>
      </c>
      <c r="X147" s="77">
        <v>997.84</v>
      </c>
      <c r="AA147" s="27">
        <v>652</v>
      </c>
      <c r="AB147" s="27">
        <v>551.55000000000007</v>
      </c>
    </row>
    <row r="148" spans="1:28" x14ac:dyDescent="0.2">
      <c r="A148" s="91">
        <v>653</v>
      </c>
      <c r="B148" s="92">
        <f t="shared" si="12"/>
        <v>208.06099999999998</v>
      </c>
      <c r="C148" s="92"/>
      <c r="D148" s="93"/>
      <c r="E148" s="91">
        <v>653</v>
      </c>
      <c r="F148" s="94">
        <f t="shared" si="13"/>
        <v>711.38000000000011</v>
      </c>
      <c r="G148" s="92"/>
      <c r="H148" s="93"/>
      <c r="I148" s="96">
        <v>653</v>
      </c>
      <c r="J148" s="94">
        <f t="shared" si="14"/>
        <v>329.81000000000012</v>
      </c>
      <c r="K148" s="92"/>
      <c r="L148" s="93"/>
      <c r="M148" s="3"/>
      <c r="N148" s="57">
        <v>653</v>
      </c>
      <c r="O148" s="57">
        <v>1610.0709999999999</v>
      </c>
      <c r="S148" s="64">
        <v>653</v>
      </c>
      <c r="T148" s="64">
        <v>208.06099999999998</v>
      </c>
      <c r="W148" s="77">
        <v>653</v>
      </c>
      <c r="X148" s="77">
        <v>919.44100000000003</v>
      </c>
      <c r="AA148" s="27">
        <v>653</v>
      </c>
      <c r="AB148" s="27">
        <v>537.87100000000009</v>
      </c>
    </row>
    <row r="149" spans="1:28" x14ac:dyDescent="0.2">
      <c r="A149" s="91">
        <v>654</v>
      </c>
      <c r="B149" s="92">
        <f t="shared" si="12"/>
        <v>219.39799999999997</v>
      </c>
      <c r="C149" s="92"/>
      <c r="D149" s="93"/>
      <c r="E149" s="91">
        <v>654</v>
      </c>
      <c r="F149" s="94">
        <f t="shared" si="13"/>
        <v>658.68299999999999</v>
      </c>
      <c r="G149" s="92"/>
      <c r="H149" s="93"/>
      <c r="I149" s="96">
        <v>654</v>
      </c>
      <c r="J149" s="94">
        <f t="shared" si="14"/>
        <v>306.80000000000013</v>
      </c>
      <c r="K149" s="92"/>
      <c r="L149" s="93"/>
      <c r="M149" s="3"/>
      <c r="N149" s="57">
        <v>654</v>
      </c>
      <c r="O149" s="57">
        <v>1548.3309999999999</v>
      </c>
      <c r="S149" s="64">
        <v>654</v>
      </c>
      <c r="T149" s="64">
        <v>219.39799999999997</v>
      </c>
      <c r="W149" s="77">
        <v>654</v>
      </c>
      <c r="X149" s="77">
        <v>878.0809999999999</v>
      </c>
      <c r="AA149" s="27">
        <v>654</v>
      </c>
      <c r="AB149" s="27">
        <v>526.19800000000009</v>
      </c>
    </row>
    <row r="150" spans="1:28" x14ac:dyDescent="0.2">
      <c r="A150" s="91">
        <v>655</v>
      </c>
      <c r="B150" s="92">
        <f t="shared" si="12"/>
        <v>238.73800000000006</v>
      </c>
      <c r="C150" s="92"/>
      <c r="D150" s="93"/>
      <c r="E150" s="91">
        <v>655</v>
      </c>
      <c r="F150" s="94">
        <f t="shared" si="13"/>
        <v>651.67500000000007</v>
      </c>
      <c r="G150" s="92"/>
      <c r="H150" s="93"/>
      <c r="I150" s="96">
        <v>655</v>
      </c>
      <c r="J150" s="94">
        <f t="shared" si="14"/>
        <v>306.80099999999993</v>
      </c>
      <c r="K150" s="92"/>
      <c r="L150" s="93"/>
      <c r="M150" s="3"/>
      <c r="N150" s="57">
        <v>655</v>
      </c>
      <c r="O150" s="57">
        <v>1604.723</v>
      </c>
      <c r="S150" s="64">
        <v>655</v>
      </c>
      <c r="T150" s="64">
        <v>238.73800000000006</v>
      </c>
      <c r="W150" s="77">
        <v>655</v>
      </c>
      <c r="X150" s="77">
        <v>890.41300000000012</v>
      </c>
      <c r="AA150" s="27">
        <v>655</v>
      </c>
      <c r="AB150" s="27">
        <v>545.53899999999999</v>
      </c>
    </row>
    <row r="151" spans="1:28" x14ac:dyDescent="0.2">
      <c r="A151" s="91">
        <v>656</v>
      </c>
      <c r="B151" s="92">
        <f t="shared" si="12"/>
        <v>192.38900000000001</v>
      </c>
      <c r="C151" s="92"/>
      <c r="D151" s="93"/>
      <c r="E151" s="91">
        <v>656</v>
      </c>
      <c r="F151" s="94">
        <f t="shared" si="13"/>
        <v>633.66099999999994</v>
      </c>
      <c r="G151" s="92"/>
      <c r="H151" s="93"/>
      <c r="I151" s="96">
        <v>656</v>
      </c>
      <c r="J151" s="94">
        <f t="shared" si="14"/>
        <v>227.75799999999992</v>
      </c>
      <c r="K151" s="92"/>
      <c r="L151" s="93"/>
      <c r="M151" s="3"/>
      <c r="N151" s="57">
        <v>656</v>
      </c>
      <c r="O151" s="57">
        <v>1530.32</v>
      </c>
      <c r="S151" s="64">
        <v>656</v>
      </c>
      <c r="T151" s="64">
        <v>192.38900000000001</v>
      </c>
      <c r="W151" s="77">
        <v>656</v>
      </c>
      <c r="X151" s="77">
        <v>826.05</v>
      </c>
      <c r="AA151" s="27">
        <v>656</v>
      </c>
      <c r="AB151" s="27">
        <v>420.14699999999993</v>
      </c>
    </row>
    <row r="152" spans="1:28" x14ac:dyDescent="0.2">
      <c r="A152" s="91">
        <v>657</v>
      </c>
      <c r="B152" s="92">
        <f t="shared" si="12"/>
        <v>220.73000000000008</v>
      </c>
      <c r="C152" s="92"/>
      <c r="D152" s="93"/>
      <c r="E152" s="91">
        <v>657</v>
      </c>
      <c r="F152" s="94">
        <f t="shared" si="13"/>
        <v>678.02700000000004</v>
      </c>
      <c r="G152" s="92"/>
      <c r="H152" s="93"/>
      <c r="I152" s="96">
        <v>657</v>
      </c>
      <c r="J152" s="94">
        <f t="shared" si="14"/>
        <v>275.7829999999999</v>
      </c>
      <c r="K152" s="92"/>
      <c r="L152" s="93"/>
      <c r="M152" s="3"/>
      <c r="N152" s="57">
        <v>657</v>
      </c>
      <c r="O152" s="57">
        <v>1496.2670000000001</v>
      </c>
      <c r="S152" s="64">
        <v>657</v>
      </c>
      <c r="T152" s="64">
        <v>220.73000000000008</v>
      </c>
      <c r="W152" s="77">
        <v>657</v>
      </c>
      <c r="X152" s="77">
        <v>898.75700000000006</v>
      </c>
      <c r="AA152" s="27">
        <v>657</v>
      </c>
      <c r="AB152" s="27">
        <v>496.51299999999998</v>
      </c>
    </row>
    <row r="153" spans="1:28" x14ac:dyDescent="0.2">
      <c r="A153" s="91">
        <v>658</v>
      </c>
      <c r="B153" s="92">
        <f t="shared" si="12"/>
        <v>203.39099999999996</v>
      </c>
      <c r="C153" s="92"/>
      <c r="D153" s="93"/>
      <c r="E153" s="96">
        <v>658</v>
      </c>
      <c r="F153" s="94">
        <f t="shared" si="13"/>
        <v>639.66200000000003</v>
      </c>
      <c r="G153" s="92"/>
      <c r="H153" s="93"/>
      <c r="I153" s="96">
        <v>658</v>
      </c>
      <c r="J153" s="94">
        <f t="shared" si="14"/>
        <v>255.43600000000004</v>
      </c>
      <c r="K153" s="92"/>
      <c r="L153" s="93"/>
      <c r="N153" s="57">
        <v>658</v>
      </c>
      <c r="O153" s="57">
        <v>1434.5430000000001</v>
      </c>
      <c r="S153" s="64">
        <v>658</v>
      </c>
      <c r="T153" s="64">
        <v>203.39099999999996</v>
      </c>
      <c r="W153" s="77">
        <v>658</v>
      </c>
      <c r="X153" s="77">
        <v>843.053</v>
      </c>
      <c r="AA153" s="27">
        <v>658</v>
      </c>
      <c r="AB153" s="27">
        <v>458.827</v>
      </c>
    </row>
    <row r="154" spans="1:28" x14ac:dyDescent="0.2">
      <c r="A154" s="91">
        <v>659</v>
      </c>
      <c r="B154" s="92">
        <f t="shared" si="12"/>
        <v>259.74300000000005</v>
      </c>
      <c r="C154" s="92"/>
      <c r="D154" s="93"/>
      <c r="E154" s="96">
        <v>659</v>
      </c>
      <c r="F154" s="94">
        <f t="shared" si="13"/>
        <v>578.63599999999997</v>
      </c>
      <c r="G154" s="92"/>
      <c r="H154" s="93"/>
      <c r="I154" s="96">
        <v>659</v>
      </c>
      <c r="J154" s="94">
        <f t="shared" si="14"/>
        <v>175.73900000000003</v>
      </c>
      <c r="K154" s="92"/>
      <c r="L154" s="93"/>
      <c r="N154" s="57">
        <v>659</v>
      </c>
      <c r="O154" s="57">
        <v>1430.529</v>
      </c>
      <c r="S154" s="64">
        <v>659</v>
      </c>
      <c r="T154" s="84">
        <v>259.74300000000005</v>
      </c>
      <c r="U154" s="84"/>
      <c r="V154" s="84"/>
      <c r="W154" s="77">
        <v>659</v>
      </c>
      <c r="X154" s="77">
        <v>838.37900000000002</v>
      </c>
      <c r="AA154" s="27">
        <v>659</v>
      </c>
      <c r="AB154" s="27">
        <v>435.48200000000008</v>
      </c>
    </row>
    <row r="155" spans="1:28" x14ac:dyDescent="0.2">
      <c r="A155" s="91">
        <v>660</v>
      </c>
      <c r="B155" s="92">
        <f t="shared" si="12"/>
        <v>165.04499999999996</v>
      </c>
      <c r="C155" s="92"/>
      <c r="D155" s="93"/>
      <c r="E155" s="96">
        <v>660</v>
      </c>
      <c r="F155" s="94">
        <f t="shared" si="13"/>
        <v>609.63099999999997</v>
      </c>
      <c r="G155" s="92"/>
      <c r="H155" s="93"/>
      <c r="I155" s="96">
        <v>660</v>
      </c>
      <c r="J155" s="94">
        <f t="shared" si="14"/>
        <v>300.12</v>
      </c>
      <c r="K155" s="92"/>
      <c r="L155" s="93"/>
      <c r="N155" s="57">
        <v>660</v>
      </c>
      <c r="O155" s="57">
        <v>1329.4459999999999</v>
      </c>
      <c r="S155" s="64">
        <v>660</v>
      </c>
      <c r="T155" s="84">
        <v>165.04499999999996</v>
      </c>
      <c r="U155" s="84"/>
      <c r="V155" s="84"/>
      <c r="W155" s="77">
        <v>660</v>
      </c>
      <c r="X155" s="77">
        <v>774.67599999999993</v>
      </c>
      <c r="AA155" s="27">
        <v>660</v>
      </c>
      <c r="AB155" s="27">
        <v>465.16499999999996</v>
      </c>
    </row>
    <row r="156" spans="1:28" x14ac:dyDescent="0.2">
      <c r="A156" s="91">
        <v>661</v>
      </c>
      <c r="B156" s="92">
        <f t="shared" si="12"/>
        <v>176.71600000000001</v>
      </c>
      <c r="C156" s="92"/>
      <c r="D156" s="93"/>
      <c r="E156" s="96">
        <v>661</v>
      </c>
      <c r="F156" s="94">
        <f t="shared" si="13"/>
        <v>597.95800000000008</v>
      </c>
      <c r="G156" s="92"/>
      <c r="H156" s="93"/>
      <c r="I156" s="96">
        <v>661</v>
      </c>
      <c r="J156" s="94">
        <f t="shared" si="14"/>
        <v>229.08699999999999</v>
      </c>
      <c r="K156" s="92"/>
      <c r="L156" s="93"/>
      <c r="N156" s="57">
        <v>661</v>
      </c>
      <c r="O156" s="57">
        <v>1321.4340000000002</v>
      </c>
      <c r="S156" s="64">
        <v>661</v>
      </c>
      <c r="T156" s="84">
        <v>176.71600000000001</v>
      </c>
      <c r="U156" s="84"/>
      <c r="V156" s="84"/>
      <c r="W156" s="77">
        <v>661</v>
      </c>
      <c r="X156" s="77">
        <v>774.67400000000009</v>
      </c>
      <c r="AA156" s="27">
        <v>661</v>
      </c>
      <c r="AB156" s="27">
        <v>405.803</v>
      </c>
    </row>
    <row r="157" spans="1:28" x14ac:dyDescent="0.2">
      <c r="A157" s="91">
        <v>662</v>
      </c>
      <c r="B157" s="92">
        <f t="shared" si="12"/>
        <v>178.38299999999998</v>
      </c>
      <c r="C157" s="92"/>
      <c r="D157" s="93"/>
      <c r="E157" s="96">
        <v>662</v>
      </c>
      <c r="F157" s="94">
        <f t="shared" si="13"/>
        <v>590.94700000000012</v>
      </c>
      <c r="G157" s="92"/>
      <c r="H157" s="93"/>
      <c r="I157" s="96">
        <v>662</v>
      </c>
      <c r="J157" s="94">
        <f t="shared" si="14"/>
        <v>207.07799999999997</v>
      </c>
      <c r="K157" s="92"/>
      <c r="L157" s="93"/>
      <c r="N157" s="57">
        <v>662</v>
      </c>
      <c r="O157" s="57">
        <v>1283.4000000000001</v>
      </c>
      <c r="S157" s="64">
        <v>662</v>
      </c>
      <c r="T157" s="84">
        <v>178.38299999999998</v>
      </c>
      <c r="U157" s="84"/>
      <c r="V157" s="84"/>
      <c r="W157" s="77">
        <v>662</v>
      </c>
      <c r="X157" s="77">
        <v>769.33000000000015</v>
      </c>
      <c r="AA157" s="27">
        <v>662</v>
      </c>
      <c r="AB157" s="27">
        <v>385.46099999999996</v>
      </c>
    </row>
    <row r="158" spans="1:28" x14ac:dyDescent="0.2">
      <c r="A158" s="9">
        <v>663</v>
      </c>
      <c r="B158" s="92">
        <f t="shared" si="12"/>
        <v>198.38800000000003</v>
      </c>
      <c r="E158" s="9">
        <v>663</v>
      </c>
      <c r="F158" s="94">
        <f t="shared" si="13"/>
        <v>583.28000000000009</v>
      </c>
      <c r="I158" s="9">
        <v>663</v>
      </c>
      <c r="J158" s="94">
        <f t="shared" si="14"/>
        <v>183.73500000000001</v>
      </c>
      <c r="N158" s="57">
        <v>663</v>
      </c>
      <c r="O158" s="57">
        <v>1280.3879999999999</v>
      </c>
      <c r="S158" s="64">
        <v>663</v>
      </c>
      <c r="T158" s="64">
        <v>198.38800000000003</v>
      </c>
      <c r="W158" s="77">
        <v>663</v>
      </c>
      <c r="X158" s="77">
        <v>781.66800000000012</v>
      </c>
      <c r="AA158" s="27">
        <v>663</v>
      </c>
      <c r="AB158" s="27">
        <v>382.12300000000005</v>
      </c>
    </row>
    <row r="159" spans="1:28" x14ac:dyDescent="0.2">
      <c r="A159" s="9">
        <v>664</v>
      </c>
      <c r="B159" s="92">
        <f t="shared" si="12"/>
        <v>159.37700000000001</v>
      </c>
      <c r="E159" s="9">
        <v>664</v>
      </c>
      <c r="F159" s="94">
        <f t="shared" si="13"/>
        <v>545.25200000000018</v>
      </c>
      <c r="I159" s="9">
        <v>664</v>
      </c>
      <c r="J159" s="94">
        <f t="shared" si="14"/>
        <v>181.06600000000003</v>
      </c>
      <c r="N159" s="57">
        <v>664</v>
      </c>
      <c r="O159" s="57">
        <v>1205.3290000000002</v>
      </c>
      <c r="S159" s="64">
        <v>664</v>
      </c>
      <c r="T159" s="64">
        <v>159.37700000000001</v>
      </c>
      <c r="W159" s="77">
        <v>664</v>
      </c>
      <c r="X159" s="77">
        <v>704.62900000000013</v>
      </c>
      <c r="AA159" s="27">
        <v>664</v>
      </c>
      <c r="AB159" s="27">
        <v>340.44300000000004</v>
      </c>
    </row>
    <row r="160" spans="1:28" x14ac:dyDescent="0.2">
      <c r="A160" s="9">
        <v>665</v>
      </c>
      <c r="B160" s="92">
        <f t="shared" si="12"/>
        <v>180.38200000000006</v>
      </c>
      <c r="E160" s="9">
        <v>665</v>
      </c>
      <c r="F160" s="94">
        <f t="shared" si="13"/>
        <v>516.23699999999997</v>
      </c>
      <c r="I160" s="9">
        <v>665</v>
      </c>
      <c r="J160" s="94">
        <f t="shared" si="14"/>
        <v>168.72899999999993</v>
      </c>
      <c r="N160" s="57">
        <v>665</v>
      </c>
      <c r="O160" s="57">
        <v>1223.6689999999999</v>
      </c>
      <c r="S160" s="64">
        <v>665</v>
      </c>
      <c r="T160" s="64">
        <v>180.38200000000006</v>
      </c>
      <c r="W160" s="77">
        <v>665</v>
      </c>
      <c r="X160" s="77">
        <v>696.61900000000003</v>
      </c>
      <c r="AA160" s="27">
        <v>665</v>
      </c>
      <c r="AB160" s="27">
        <v>349.11099999999999</v>
      </c>
    </row>
    <row r="161" spans="1:28" x14ac:dyDescent="0.2">
      <c r="A161" s="9">
        <v>666</v>
      </c>
      <c r="B161" s="92">
        <f t="shared" si="12"/>
        <v>171.04500000000002</v>
      </c>
      <c r="E161" s="9">
        <v>666</v>
      </c>
      <c r="F161" s="94">
        <f t="shared" si="13"/>
        <v>504.88500000000005</v>
      </c>
      <c r="I161" s="9">
        <v>666</v>
      </c>
      <c r="J161" s="94">
        <f t="shared" si="14"/>
        <v>238.08699999999999</v>
      </c>
      <c r="N161" s="57">
        <v>666</v>
      </c>
      <c r="O161" s="57">
        <v>1225.33</v>
      </c>
      <c r="S161" s="64">
        <v>666</v>
      </c>
      <c r="T161" s="64">
        <v>171.04500000000002</v>
      </c>
      <c r="W161" s="77">
        <v>666</v>
      </c>
      <c r="X161" s="77">
        <v>675.93000000000006</v>
      </c>
      <c r="AA161" s="27">
        <v>666</v>
      </c>
      <c r="AB161" s="27">
        <v>409.13200000000001</v>
      </c>
    </row>
    <row r="162" spans="1:28" x14ac:dyDescent="0.2">
      <c r="A162" s="9">
        <v>667</v>
      </c>
      <c r="B162" s="92">
        <f t="shared" si="12"/>
        <v>176.37800000000004</v>
      </c>
      <c r="E162" s="9">
        <v>667</v>
      </c>
      <c r="F162" s="94">
        <f t="shared" si="13"/>
        <v>504.21900000000005</v>
      </c>
      <c r="I162" s="9">
        <v>667</v>
      </c>
      <c r="J162" s="94">
        <f t="shared" si="14"/>
        <v>169.72699999999998</v>
      </c>
      <c r="N162" s="57">
        <v>667</v>
      </c>
      <c r="O162" s="57">
        <v>1201.3069999999998</v>
      </c>
      <c r="S162" s="64">
        <v>667</v>
      </c>
      <c r="T162" s="64">
        <v>176.37800000000004</v>
      </c>
      <c r="W162" s="77">
        <v>667</v>
      </c>
      <c r="X162" s="77">
        <v>680.59700000000009</v>
      </c>
      <c r="AA162" s="27">
        <v>667</v>
      </c>
      <c r="AB162" s="27">
        <v>346.10500000000002</v>
      </c>
    </row>
    <row r="163" spans="1:28" x14ac:dyDescent="0.2">
      <c r="A163" s="9">
        <v>668</v>
      </c>
      <c r="B163" s="92">
        <f t="shared" si="12"/>
        <v>124.03299999999996</v>
      </c>
      <c r="E163" s="9">
        <v>668</v>
      </c>
      <c r="F163" s="94">
        <f t="shared" si="13"/>
        <v>504.54799999999994</v>
      </c>
      <c r="I163" s="9">
        <v>668</v>
      </c>
      <c r="J163" s="94">
        <f t="shared" si="14"/>
        <v>198.404</v>
      </c>
      <c r="N163" s="57">
        <v>668</v>
      </c>
      <c r="O163" s="57">
        <v>1113.251</v>
      </c>
      <c r="S163" s="64">
        <v>668</v>
      </c>
      <c r="T163" s="64">
        <v>124.03299999999996</v>
      </c>
      <c r="W163" s="77">
        <v>668</v>
      </c>
      <c r="X163" s="77">
        <v>628.5809999999999</v>
      </c>
      <c r="AA163" s="27">
        <v>668</v>
      </c>
      <c r="AB163" s="27">
        <v>322.43699999999995</v>
      </c>
    </row>
    <row r="164" spans="1:28" x14ac:dyDescent="0.2">
      <c r="A164" s="9">
        <v>669</v>
      </c>
      <c r="B164" s="92">
        <f t="shared" si="12"/>
        <v>160.04199999999997</v>
      </c>
      <c r="E164" s="9">
        <v>669</v>
      </c>
      <c r="F164" s="94">
        <f t="shared" si="13"/>
        <v>478.87300000000022</v>
      </c>
      <c r="I164" s="9">
        <v>669</v>
      </c>
      <c r="J164" s="94">
        <f t="shared" si="14"/>
        <v>183.73300000000006</v>
      </c>
      <c r="N164" s="57">
        <v>669</v>
      </c>
      <c r="O164" s="57">
        <v>1041.5250000000001</v>
      </c>
      <c r="S164" s="64">
        <v>669</v>
      </c>
      <c r="T164" s="64">
        <v>160.04199999999997</v>
      </c>
      <c r="W164" s="77">
        <v>669</v>
      </c>
      <c r="X164" s="77">
        <v>638.91500000000019</v>
      </c>
      <c r="AA164" s="27">
        <v>669</v>
      </c>
      <c r="AB164" s="27">
        <v>343.77500000000003</v>
      </c>
    </row>
    <row r="165" spans="1:28" x14ac:dyDescent="0.2">
      <c r="A165" s="9">
        <v>670</v>
      </c>
      <c r="B165" s="92">
        <f t="shared" si="12"/>
        <v>143.37100000000004</v>
      </c>
      <c r="E165" s="9">
        <v>670</v>
      </c>
      <c r="F165" s="94">
        <f t="shared" si="13"/>
        <v>494.88400000000007</v>
      </c>
      <c r="I165" s="9">
        <v>670</v>
      </c>
      <c r="J165" s="94">
        <f t="shared" si="14"/>
        <v>146.38300000000004</v>
      </c>
      <c r="N165" s="57">
        <v>670</v>
      </c>
      <c r="O165" s="57">
        <v>1035.1850000000002</v>
      </c>
      <c r="S165" s="64">
        <v>670</v>
      </c>
      <c r="T165" s="64">
        <v>143.37100000000004</v>
      </c>
      <c r="W165" s="77">
        <v>670</v>
      </c>
      <c r="X165" s="77">
        <v>638.25500000000011</v>
      </c>
      <c r="AA165" s="27">
        <v>670</v>
      </c>
      <c r="AB165" s="27">
        <v>289.75400000000008</v>
      </c>
    </row>
    <row r="166" spans="1:28" x14ac:dyDescent="0.2">
      <c r="A166" s="9">
        <v>671</v>
      </c>
      <c r="B166" s="92">
        <f t="shared" si="12"/>
        <v>144.37100000000004</v>
      </c>
      <c r="E166" s="9">
        <v>671</v>
      </c>
      <c r="F166" s="94">
        <f t="shared" si="13"/>
        <v>426.51100000000002</v>
      </c>
      <c r="I166" s="9">
        <v>671</v>
      </c>
      <c r="J166" s="94">
        <f t="shared" si="14"/>
        <v>165.05799999999999</v>
      </c>
      <c r="N166" s="57">
        <v>671</v>
      </c>
      <c r="O166" s="57">
        <v>984.47799999999984</v>
      </c>
      <c r="S166" s="64">
        <v>671</v>
      </c>
      <c r="T166" s="64">
        <v>144.37100000000004</v>
      </c>
      <c r="W166" s="77">
        <v>671</v>
      </c>
      <c r="X166" s="77">
        <v>570.88200000000006</v>
      </c>
      <c r="AA166" s="27">
        <v>671</v>
      </c>
      <c r="AB166" s="27">
        <v>309.42900000000003</v>
      </c>
    </row>
    <row r="167" spans="1:28" x14ac:dyDescent="0.2">
      <c r="A167" s="9">
        <v>672</v>
      </c>
      <c r="B167" s="92">
        <f t="shared" si="12"/>
        <v>111.36200000000002</v>
      </c>
      <c r="E167" s="9">
        <v>672</v>
      </c>
      <c r="F167" s="94">
        <f t="shared" si="13"/>
        <v>484.53199999999998</v>
      </c>
      <c r="I167" s="9">
        <v>672</v>
      </c>
      <c r="J167" s="94">
        <f t="shared" si="14"/>
        <v>222.40899999999999</v>
      </c>
      <c r="N167" s="57">
        <v>672</v>
      </c>
      <c r="O167" s="57">
        <v>987.81399999999985</v>
      </c>
      <c r="S167" s="64">
        <v>672</v>
      </c>
      <c r="T167" s="64">
        <v>111.36200000000002</v>
      </c>
      <c r="W167" s="77">
        <v>672</v>
      </c>
      <c r="X167" s="77">
        <v>595.89400000000001</v>
      </c>
      <c r="AA167" s="27">
        <v>672</v>
      </c>
      <c r="AB167" s="27">
        <v>333.77100000000002</v>
      </c>
    </row>
    <row r="168" spans="1:28" x14ac:dyDescent="0.2">
      <c r="A168" s="9">
        <v>673</v>
      </c>
      <c r="B168" s="92">
        <f t="shared" si="12"/>
        <v>150.70699999999999</v>
      </c>
      <c r="E168" s="9">
        <v>673</v>
      </c>
      <c r="F168" s="94">
        <f t="shared" si="13"/>
        <v>421.84699999999998</v>
      </c>
      <c r="I168" s="9">
        <v>673</v>
      </c>
      <c r="J168" s="94">
        <f t="shared" si="14"/>
        <v>158.38900000000001</v>
      </c>
      <c r="N168" s="57">
        <v>673</v>
      </c>
      <c r="O168" s="57">
        <v>947.45400000000006</v>
      </c>
      <c r="S168" s="64">
        <v>673</v>
      </c>
      <c r="T168" s="64">
        <v>150.70699999999999</v>
      </c>
      <c r="W168" s="77">
        <v>673</v>
      </c>
      <c r="X168" s="77">
        <v>572.55399999999997</v>
      </c>
      <c r="AA168" s="27">
        <v>673</v>
      </c>
      <c r="AB168" s="27">
        <v>309.096</v>
      </c>
    </row>
    <row r="169" spans="1:28" x14ac:dyDescent="0.2">
      <c r="A169" s="9">
        <v>674</v>
      </c>
      <c r="B169" s="92">
        <f t="shared" si="12"/>
        <v>173.04500000000002</v>
      </c>
      <c r="E169" s="9">
        <v>674</v>
      </c>
      <c r="F169" s="94">
        <f t="shared" si="13"/>
        <v>387.15899999999993</v>
      </c>
      <c r="I169" s="9">
        <v>674</v>
      </c>
      <c r="J169" s="94">
        <f t="shared" si="14"/>
        <v>148.05100000000004</v>
      </c>
      <c r="N169" s="57">
        <v>674</v>
      </c>
      <c r="O169" s="57">
        <v>949.78200000000015</v>
      </c>
      <c r="S169" s="64">
        <v>674</v>
      </c>
      <c r="T169" s="64">
        <v>173.04500000000002</v>
      </c>
      <c r="W169" s="77">
        <v>674</v>
      </c>
      <c r="X169" s="77">
        <v>560.20399999999995</v>
      </c>
      <c r="AA169" s="27">
        <v>674</v>
      </c>
      <c r="AB169" s="27">
        <v>321.09600000000006</v>
      </c>
    </row>
    <row r="170" spans="1:28" x14ac:dyDescent="0.2">
      <c r="A170" s="9">
        <v>675</v>
      </c>
      <c r="B170" s="92">
        <f t="shared" si="12"/>
        <v>135.03399999999999</v>
      </c>
      <c r="E170" s="9">
        <v>675</v>
      </c>
      <c r="F170" s="94">
        <f t="shared" si="13"/>
        <v>407.16399999999999</v>
      </c>
      <c r="I170" s="9">
        <v>675</v>
      </c>
      <c r="J170" s="94">
        <f t="shared" si="14"/>
        <v>134.04399999999998</v>
      </c>
      <c r="N170" s="57">
        <v>675</v>
      </c>
      <c r="O170" s="57">
        <v>908.09</v>
      </c>
      <c r="S170" s="64">
        <v>675</v>
      </c>
      <c r="T170" s="64">
        <v>135.03399999999999</v>
      </c>
      <c r="W170" s="77">
        <v>675</v>
      </c>
      <c r="X170" s="77">
        <v>542.19799999999998</v>
      </c>
      <c r="AA170" s="27">
        <v>675</v>
      </c>
      <c r="AB170" s="27">
        <v>269.07799999999997</v>
      </c>
    </row>
    <row r="171" spans="1:28" x14ac:dyDescent="0.2">
      <c r="A171" s="9">
        <v>676</v>
      </c>
      <c r="B171" s="92">
        <f t="shared" si="12"/>
        <v>114.69699999999995</v>
      </c>
      <c r="E171" s="9">
        <v>676</v>
      </c>
      <c r="F171" s="94">
        <f t="shared" si="13"/>
        <v>409.49600000000004</v>
      </c>
      <c r="I171" s="9">
        <v>676</v>
      </c>
      <c r="J171" s="94">
        <f t="shared" si="14"/>
        <v>158.05100000000004</v>
      </c>
      <c r="N171" s="57">
        <v>676</v>
      </c>
      <c r="O171" s="57">
        <v>844.37799999999993</v>
      </c>
      <c r="S171" s="64">
        <v>676</v>
      </c>
      <c r="T171" s="64">
        <v>114.69699999999995</v>
      </c>
      <c r="W171" s="77">
        <v>676</v>
      </c>
      <c r="X171" s="77">
        <v>524.19299999999998</v>
      </c>
      <c r="AA171" s="27">
        <v>676</v>
      </c>
      <c r="AB171" s="27">
        <v>272.74799999999999</v>
      </c>
    </row>
    <row r="172" spans="1:28" x14ac:dyDescent="0.2">
      <c r="A172" s="9">
        <v>677</v>
      </c>
      <c r="B172" s="92">
        <f t="shared" si="12"/>
        <v>118.69599999999997</v>
      </c>
      <c r="E172" s="9">
        <v>677</v>
      </c>
      <c r="F172" s="94">
        <f t="shared" si="13"/>
        <v>412.82699999999994</v>
      </c>
      <c r="I172" s="9">
        <v>677</v>
      </c>
      <c r="J172" s="94">
        <f t="shared" si="14"/>
        <v>134.04200000000003</v>
      </c>
      <c r="N172" s="57">
        <v>677</v>
      </c>
      <c r="O172" s="57">
        <v>896.40200000000004</v>
      </c>
      <c r="S172" s="64">
        <v>677</v>
      </c>
      <c r="T172" s="64">
        <v>118.69599999999997</v>
      </c>
      <c r="W172" s="77">
        <v>677</v>
      </c>
      <c r="X172" s="77">
        <v>531.52299999999991</v>
      </c>
      <c r="AA172" s="27">
        <v>677</v>
      </c>
      <c r="AB172" s="27">
        <v>252.738</v>
      </c>
    </row>
    <row r="173" spans="1:28" x14ac:dyDescent="0.2">
      <c r="A173" s="9">
        <v>678</v>
      </c>
      <c r="B173" s="92">
        <f t="shared" si="12"/>
        <v>93.024000000000001</v>
      </c>
      <c r="E173" s="9">
        <v>678</v>
      </c>
      <c r="F173" s="94">
        <f t="shared" si="13"/>
        <v>360.13599999999997</v>
      </c>
      <c r="I173" s="9">
        <v>678</v>
      </c>
      <c r="J173" s="94">
        <f t="shared" si="14"/>
        <v>109.03399999999999</v>
      </c>
      <c r="N173" s="57">
        <v>678</v>
      </c>
      <c r="O173" s="57">
        <v>827.0379999999999</v>
      </c>
      <c r="S173" s="64">
        <v>678</v>
      </c>
      <c r="T173" s="64">
        <v>93.024000000000001</v>
      </c>
      <c r="W173" s="77">
        <v>678</v>
      </c>
      <c r="X173" s="77">
        <v>453.15999999999997</v>
      </c>
      <c r="AA173" s="27">
        <v>678</v>
      </c>
      <c r="AB173" s="27">
        <v>202.05799999999999</v>
      </c>
    </row>
    <row r="174" spans="1:28" x14ac:dyDescent="0.2">
      <c r="A174" s="9">
        <v>679</v>
      </c>
      <c r="B174" s="92">
        <f t="shared" si="12"/>
        <v>102.024</v>
      </c>
      <c r="E174" s="9">
        <v>679</v>
      </c>
      <c r="F174" s="94">
        <f t="shared" si="13"/>
        <v>375.80400000000003</v>
      </c>
      <c r="I174" s="9">
        <v>679</v>
      </c>
      <c r="J174" s="94">
        <f t="shared" si="14"/>
        <v>194.39500000000004</v>
      </c>
      <c r="N174" s="57">
        <v>679</v>
      </c>
      <c r="O174" s="57">
        <v>814.34800000000018</v>
      </c>
      <c r="S174" s="64">
        <v>679</v>
      </c>
      <c r="T174" s="64">
        <v>102.024</v>
      </c>
      <c r="W174" s="77">
        <v>679</v>
      </c>
      <c r="X174" s="77">
        <v>477.82800000000003</v>
      </c>
      <c r="AA174" s="27">
        <v>679</v>
      </c>
      <c r="AB174" s="27">
        <v>296.41900000000004</v>
      </c>
    </row>
    <row r="175" spans="1:28" x14ac:dyDescent="0.2">
      <c r="A175" s="9">
        <v>680</v>
      </c>
      <c r="B175" s="92">
        <f t="shared" si="12"/>
        <v>103.69200000000001</v>
      </c>
      <c r="E175" s="9">
        <v>680</v>
      </c>
      <c r="F175" s="94">
        <f t="shared" si="13"/>
        <v>323.78300000000002</v>
      </c>
      <c r="I175" s="9">
        <v>680</v>
      </c>
      <c r="J175" s="94">
        <f t="shared" si="14"/>
        <v>160.38400000000001</v>
      </c>
      <c r="N175" s="57">
        <v>680</v>
      </c>
      <c r="O175" s="57">
        <v>756.65099999999995</v>
      </c>
      <c r="S175" s="64">
        <v>680</v>
      </c>
      <c r="T175" s="64">
        <v>103.69200000000001</v>
      </c>
      <c r="W175" s="77">
        <v>680</v>
      </c>
      <c r="X175" s="77">
        <v>427.47500000000002</v>
      </c>
      <c r="AA175" s="27">
        <v>680</v>
      </c>
      <c r="AB175" s="27">
        <v>264.07600000000002</v>
      </c>
    </row>
    <row r="176" spans="1:28" x14ac:dyDescent="0.2">
      <c r="A176" s="9">
        <v>681</v>
      </c>
      <c r="B176" s="92">
        <f t="shared" si="12"/>
        <v>108.69399999999996</v>
      </c>
      <c r="E176" s="9">
        <v>681</v>
      </c>
      <c r="F176" s="94">
        <f t="shared" si="13"/>
        <v>335.45699999999999</v>
      </c>
      <c r="I176" s="9">
        <v>681</v>
      </c>
      <c r="J176" s="94">
        <f t="shared" si="14"/>
        <v>94.02800000000002</v>
      </c>
      <c r="N176" s="57">
        <v>681</v>
      </c>
      <c r="O176" s="57">
        <v>770.66300000000001</v>
      </c>
      <c r="S176" s="64">
        <v>681</v>
      </c>
      <c r="T176" s="64">
        <v>108.69399999999996</v>
      </c>
      <c r="W176" s="77">
        <v>681</v>
      </c>
      <c r="X176" s="77">
        <v>444.15099999999995</v>
      </c>
      <c r="AA176" s="27">
        <v>681</v>
      </c>
      <c r="AB176" s="27">
        <v>202.72199999999998</v>
      </c>
    </row>
    <row r="177" spans="1:28" x14ac:dyDescent="0.2">
      <c r="A177" s="9">
        <v>682</v>
      </c>
      <c r="B177" s="92">
        <f t="shared" si="12"/>
        <v>107.69399999999996</v>
      </c>
      <c r="E177" s="9">
        <v>682</v>
      </c>
      <c r="F177" s="94">
        <f t="shared" si="13"/>
        <v>302.774</v>
      </c>
      <c r="I177" s="9">
        <v>682</v>
      </c>
      <c r="J177" s="94">
        <f t="shared" si="14"/>
        <v>118.70300000000009</v>
      </c>
      <c r="N177" s="57">
        <v>682</v>
      </c>
      <c r="O177" s="57">
        <v>721.298</v>
      </c>
      <c r="S177" s="64">
        <v>682</v>
      </c>
      <c r="T177" s="64">
        <v>107.69399999999996</v>
      </c>
      <c r="W177" s="77">
        <v>682</v>
      </c>
      <c r="X177" s="77">
        <v>410.46799999999996</v>
      </c>
      <c r="AA177" s="27">
        <v>682</v>
      </c>
      <c r="AB177" s="27">
        <v>226.39700000000005</v>
      </c>
    </row>
    <row r="178" spans="1:28" x14ac:dyDescent="0.2">
      <c r="A178" s="9">
        <v>683</v>
      </c>
      <c r="B178" s="92">
        <f t="shared" si="12"/>
        <v>70.350999999999999</v>
      </c>
      <c r="E178" s="9">
        <v>683</v>
      </c>
      <c r="F178" s="94">
        <f t="shared" si="13"/>
        <v>285.09800000000001</v>
      </c>
      <c r="I178" s="9">
        <v>683</v>
      </c>
      <c r="J178" s="94">
        <f t="shared" si="14"/>
        <v>112.69999999999999</v>
      </c>
      <c r="N178" s="57">
        <v>683</v>
      </c>
      <c r="O178" s="57">
        <v>657.93200000000002</v>
      </c>
      <c r="S178" s="64">
        <v>683</v>
      </c>
      <c r="T178" s="64">
        <v>70.350999999999999</v>
      </c>
      <c r="W178" s="77">
        <v>683</v>
      </c>
      <c r="X178" s="77">
        <v>355.44900000000001</v>
      </c>
      <c r="AA178" s="27">
        <v>683</v>
      </c>
      <c r="AB178" s="27">
        <v>183.05099999999999</v>
      </c>
    </row>
    <row r="179" spans="1:28" x14ac:dyDescent="0.2">
      <c r="A179" s="9">
        <v>684</v>
      </c>
      <c r="B179" s="92">
        <f t="shared" si="12"/>
        <v>117.363</v>
      </c>
      <c r="E179" s="9">
        <v>684</v>
      </c>
      <c r="F179" s="94">
        <f t="shared" si="13"/>
        <v>277.42899999999997</v>
      </c>
      <c r="I179" s="9">
        <v>684</v>
      </c>
      <c r="J179" s="94">
        <f t="shared" si="14"/>
        <v>128.70500000000004</v>
      </c>
      <c r="N179" s="57">
        <v>684</v>
      </c>
      <c r="O179" s="57">
        <v>674.60099999999989</v>
      </c>
      <c r="S179" s="64">
        <v>684</v>
      </c>
      <c r="T179" s="64">
        <v>117.363</v>
      </c>
      <c r="W179" s="77">
        <v>684</v>
      </c>
      <c r="X179" s="77">
        <v>394.79199999999997</v>
      </c>
      <c r="AA179" s="27">
        <v>684</v>
      </c>
      <c r="AB179" s="27">
        <v>246.06800000000004</v>
      </c>
    </row>
    <row r="180" spans="1:28" x14ac:dyDescent="0.2">
      <c r="A180" s="9">
        <v>685</v>
      </c>
      <c r="B180" s="92">
        <f t="shared" si="12"/>
        <v>78.019000000000005</v>
      </c>
      <c r="E180" s="9">
        <v>685</v>
      </c>
      <c r="F180" s="94">
        <f t="shared" si="13"/>
        <v>282.76299999999998</v>
      </c>
      <c r="I180" s="9">
        <v>685</v>
      </c>
      <c r="J180" s="94">
        <f t="shared" si="14"/>
        <v>97.362000000000023</v>
      </c>
      <c r="N180" s="57">
        <v>685</v>
      </c>
      <c r="O180" s="57">
        <v>642.91600000000017</v>
      </c>
      <c r="S180" s="64">
        <v>685</v>
      </c>
      <c r="T180" s="64">
        <v>78.019000000000005</v>
      </c>
      <c r="W180" s="77">
        <v>685</v>
      </c>
      <c r="X180" s="77">
        <v>360.78199999999998</v>
      </c>
      <c r="AA180" s="27">
        <v>685</v>
      </c>
      <c r="AB180" s="27">
        <v>175.38100000000003</v>
      </c>
    </row>
    <row r="181" spans="1:28" x14ac:dyDescent="0.2">
      <c r="A181" s="9">
        <v>686</v>
      </c>
      <c r="B181" s="92">
        <f t="shared" si="12"/>
        <v>73.685000000000002</v>
      </c>
      <c r="E181" s="9">
        <v>686</v>
      </c>
      <c r="F181" s="94">
        <f t="shared" si="13"/>
        <v>285.762</v>
      </c>
      <c r="I181" s="9">
        <v>686</v>
      </c>
      <c r="J181" s="94">
        <f t="shared" si="14"/>
        <v>123.036</v>
      </c>
      <c r="N181" s="57">
        <v>686</v>
      </c>
      <c r="O181" s="57">
        <v>625.91</v>
      </c>
      <c r="S181" s="64">
        <v>686</v>
      </c>
      <c r="T181" s="64">
        <v>73.685000000000002</v>
      </c>
      <c r="W181" s="77">
        <v>686</v>
      </c>
      <c r="X181" s="77">
        <v>359.447</v>
      </c>
      <c r="AA181" s="27">
        <v>686</v>
      </c>
      <c r="AB181" s="27">
        <v>196.721</v>
      </c>
    </row>
    <row r="182" spans="1:28" x14ac:dyDescent="0.2">
      <c r="A182" s="9">
        <v>687</v>
      </c>
      <c r="B182" s="92">
        <f t="shared" si="12"/>
        <v>99.357999999999947</v>
      </c>
      <c r="E182" s="9">
        <v>687</v>
      </c>
      <c r="F182" s="94">
        <f t="shared" si="13"/>
        <v>281.09800000000007</v>
      </c>
      <c r="I182" s="9">
        <v>687</v>
      </c>
      <c r="J182" s="94">
        <f t="shared" si="14"/>
        <v>103.36500000000001</v>
      </c>
      <c r="N182" s="57">
        <v>687</v>
      </c>
      <c r="O182" s="57">
        <v>606.90099999999995</v>
      </c>
      <c r="S182" s="64">
        <v>687</v>
      </c>
      <c r="T182" s="64">
        <v>99.357999999999947</v>
      </c>
      <c r="W182" s="77">
        <v>687</v>
      </c>
      <c r="X182" s="77">
        <v>380.45600000000002</v>
      </c>
      <c r="AA182" s="27">
        <v>687</v>
      </c>
      <c r="AB182" s="27">
        <v>202.72299999999996</v>
      </c>
    </row>
    <row r="183" spans="1:28" x14ac:dyDescent="0.2">
      <c r="A183" s="9">
        <v>688</v>
      </c>
      <c r="B183" s="92">
        <f t="shared" si="12"/>
        <v>75.018000000000029</v>
      </c>
      <c r="E183" s="9">
        <v>688</v>
      </c>
      <c r="F183" s="94">
        <f t="shared" si="13"/>
        <v>278.42400000000004</v>
      </c>
      <c r="I183" s="9">
        <v>688</v>
      </c>
      <c r="J183" s="94">
        <f t="shared" si="14"/>
        <v>164.04799999999994</v>
      </c>
      <c r="N183" s="57">
        <v>688</v>
      </c>
      <c r="O183" s="57">
        <v>605.55799999999999</v>
      </c>
      <c r="S183" s="64">
        <v>688</v>
      </c>
      <c r="T183" s="64">
        <v>75.018000000000029</v>
      </c>
      <c r="W183" s="77">
        <v>688</v>
      </c>
      <c r="X183" s="77">
        <v>353.44200000000006</v>
      </c>
      <c r="AA183" s="27">
        <v>688</v>
      </c>
      <c r="AB183" s="27">
        <v>239.06599999999997</v>
      </c>
    </row>
    <row r="184" spans="1:28" x14ac:dyDescent="0.2">
      <c r="A184" s="9">
        <v>689</v>
      </c>
      <c r="B184" s="92">
        <f t="shared" si="12"/>
        <v>88.021999999999991</v>
      </c>
      <c r="E184" s="9">
        <v>689</v>
      </c>
      <c r="F184" s="94">
        <f t="shared" si="13"/>
        <v>228.74099999999993</v>
      </c>
      <c r="I184" s="9">
        <v>689</v>
      </c>
      <c r="J184" s="94">
        <f t="shared" si="14"/>
        <v>88.35899999999998</v>
      </c>
      <c r="N184" s="57">
        <v>689</v>
      </c>
      <c r="O184" s="57">
        <v>562.54200000000003</v>
      </c>
      <c r="S184" s="64">
        <v>689</v>
      </c>
      <c r="T184" s="64">
        <v>88.021999999999991</v>
      </c>
      <c r="W184" s="77">
        <v>689</v>
      </c>
      <c r="X184" s="77">
        <v>316.76299999999992</v>
      </c>
      <c r="AA184" s="27">
        <v>689</v>
      </c>
      <c r="AB184" s="27">
        <v>176.38099999999997</v>
      </c>
    </row>
    <row r="185" spans="1:28" x14ac:dyDescent="0.2">
      <c r="A185" s="9">
        <v>690</v>
      </c>
      <c r="B185" s="92">
        <f t="shared" si="12"/>
        <v>77.018999999999949</v>
      </c>
      <c r="E185" s="9">
        <v>690</v>
      </c>
      <c r="F185" s="94">
        <f t="shared" si="13"/>
        <v>206.39900000000006</v>
      </c>
      <c r="I185" s="9">
        <v>690</v>
      </c>
      <c r="J185" s="94">
        <f t="shared" si="14"/>
        <v>97.362000000000023</v>
      </c>
      <c r="N185" s="57">
        <v>690</v>
      </c>
      <c r="O185" s="57">
        <v>549.53699999999992</v>
      </c>
      <c r="S185" s="64">
        <v>690</v>
      </c>
      <c r="T185" s="64">
        <v>77.018999999999949</v>
      </c>
      <c r="W185" s="77">
        <v>690</v>
      </c>
      <c r="X185" s="77">
        <v>283.41800000000001</v>
      </c>
      <c r="AA185" s="27">
        <v>690</v>
      </c>
      <c r="AB185" s="27">
        <v>174.38099999999997</v>
      </c>
    </row>
    <row r="186" spans="1:28" x14ac:dyDescent="0.2">
      <c r="A186" s="9">
        <v>691</v>
      </c>
      <c r="B186" s="92">
        <f t="shared" si="12"/>
        <v>151.03699999999998</v>
      </c>
      <c r="E186" s="9">
        <v>691</v>
      </c>
      <c r="F186" s="94">
        <f t="shared" si="13"/>
        <v>185.72800000000007</v>
      </c>
      <c r="I186" s="9">
        <v>691</v>
      </c>
      <c r="J186" s="94">
        <f t="shared" si="14"/>
        <v>26.007000000000062</v>
      </c>
      <c r="N186" s="57">
        <v>691</v>
      </c>
      <c r="O186" s="57">
        <v>581.54099999999994</v>
      </c>
      <c r="S186" s="64">
        <v>691</v>
      </c>
      <c r="T186" s="64">
        <v>151.03699999999998</v>
      </c>
      <c r="W186" s="77">
        <v>691</v>
      </c>
      <c r="X186" s="77">
        <v>336.76500000000004</v>
      </c>
      <c r="AA186" s="27">
        <v>691</v>
      </c>
      <c r="AB186" s="27">
        <v>177.04400000000004</v>
      </c>
    </row>
    <row r="187" spans="1:28" x14ac:dyDescent="0.2">
      <c r="A187" s="9">
        <v>692</v>
      </c>
      <c r="B187" s="92">
        <f t="shared" si="12"/>
        <v>45.343999999999994</v>
      </c>
      <c r="E187" s="9">
        <v>692</v>
      </c>
      <c r="F187" s="94">
        <f t="shared" si="13"/>
        <v>243.74299999999999</v>
      </c>
      <c r="I187" s="9">
        <v>692</v>
      </c>
      <c r="J187" s="94">
        <f t="shared" si="14"/>
        <v>119.36700000000002</v>
      </c>
      <c r="N187" s="57">
        <v>692</v>
      </c>
      <c r="O187" s="57">
        <v>512.18600000000004</v>
      </c>
      <c r="S187" s="64">
        <v>692</v>
      </c>
      <c r="T187" s="64">
        <v>45.343999999999994</v>
      </c>
      <c r="W187" s="77">
        <v>692</v>
      </c>
      <c r="X187" s="77">
        <v>289.08699999999999</v>
      </c>
      <c r="AA187" s="27">
        <v>692</v>
      </c>
      <c r="AB187" s="27">
        <v>164.71100000000001</v>
      </c>
    </row>
    <row r="188" spans="1:28" x14ac:dyDescent="0.2">
      <c r="A188" s="9">
        <v>693</v>
      </c>
      <c r="B188" s="92">
        <f t="shared" si="12"/>
        <v>92.355000000000018</v>
      </c>
      <c r="E188" s="9">
        <v>693</v>
      </c>
      <c r="F188" s="94">
        <f t="shared" si="13"/>
        <v>223.07</v>
      </c>
      <c r="I188" s="9">
        <v>693</v>
      </c>
      <c r="J188" s="94">
        <f t="shared" si="14"/>
        <v>105.69599999999997</v>
      </c>
      <c r="N188" s="57">
        <v>693</v>
      </c>
      <c r="O188" s="57">
        <v>485.49600000000004</v>
      </c>
      <c r="S188" s="64">
        <v>693</v>
      </c>
      <c r="T188" s="64">
        <v>92.355000000000018</v>
      </c>
      <c r="W188" s="77">
        <v>693</v>
      </c>
      <c r="X188" s="77">
        <v>315.42500000000001</v>
      </c>
      <c r="AA188" s="27">
        <v>693</v>
      </c>
      <c r="AB188" s="27">
        <v>198.05099999999999</v>
      </c>
    </row>
    <row r="189" spans="1:28" x14ac:dyDescent="0.2">
      <c r="A189" s="9">
        <v>694</v>
      </c>
      <c r="B189" s="92">
        <f t="shared" si="12"/>
        <v>66.682999999999993</v>
      </c>
      <c r="E189" s="9">
        <v>694</v>
      </c>
      <c r="F189" s="94">
        <f t="shared" si="13"/>
        <v>216.06700000000006</v>
      </c>
      <c r="I189" s="9">
        <v>694</v>
      </c>
      <c r="J189" s="94">
        <f t="shared" si="14"/>
        <v>68.685000000000002</v>
      </c>
      <c r="N189" s="57">
        <v>694</v>
      </c>
      <c r="O189" s="57">
        <v>492.50600000000003</v>
      </c>
      <c r="S189" s="64">
        <v>694</v>
      </c>
      <c r="T189" s="64">
        <v>66.682999999999993</v>
      </c>
      <c r="W189" s="77">
        <v>694</v>
      </c>
      <c r="X189" s="77">
        <v>282.75000000000006</v>
      </c>
      <c r="AA189" s="27">
        <v>694</v>
      </c>
      <c r="AB189" s="27">
        <v>135.36799999999999</v>
      </c>
    </row>
    <row r="190" spans="1:28" x14ac:dyDescent="0.2">
      <c r="A190" s="9">
        <v>695</v>
      </c>
      <c r="B190" s="92">
        <f t="shared" si="12"/>
        <v>51.67900000000003</v>
      </c>
      <c r="E190" s="9">
        <v>695</v>
      </c>
      <c r="F190" s="94">
        <f t="shared" si="13"/>
        <v>230.404</v>
      </c>
      <c r="I190" s="9">
        <v>695</v>
      </c>
      <c r="J190" s="94">
        <f t="shared" si="14"/>
        <v>83.688999999999965</v>
      </c>
      <c r="N190" s="57">
        <v>695</v>
      </c>
      <c r="O190" s="57">
        <v>498.17500000000001</v>
      </c>
      <c r="S190" s="64">
        <v>695</v>
      </c>
      <c r="T190" s="64">
        <v>51.67900000000003</v>
      </c>
      <c r="W190" s="77">
        <v>695</v>
      </c>
      <c r="X190" s="77">
        <v>282.08300000000003</v>
      </c>
      <c r="AA190" s="27">
        <v>695</v>
      </c>
      <c r="AB190" s="27">
        <v>135.36799999999999</v>
      </c>
    </row>
    <row r="191" spans="1:28" x14ac:dyDescent="0.2">
      <c r="A191" s="9">
        <v>696</v>
      </c>
      <c r="B191" s="92">
        <f t="shared" si="12"/>
        <v>79.352000000000032</v>
      </c>
      <c r="E191" s="9">
        <v>696</v>
      </c>
      <c r="F191" s="94">
        <f t="shared" si="13"/>
        <v>193.05899999999997</v>
      </c>
      <c r="I191" s="9">
        <v>696</v>
      </c>
      <c r="J191" s="94">
        <f t="shared" si="14"/>
        <v>87.357999999999947</v>
      </c>
      <c r="N191" s="57">
        <v>696</v>
      </c>
      <c r="O191" s="57">
        <v>444.48000000000008</v>
      </c>
      <c r="S191" s="64">
        <v>696</v>
      </c>
      <c r="T191" s="64">
        <v>79.352000000000032</v>
      </c>
      <c r="W191" s="77">
        <v>696</v>
      </c>
      <c r="X191" s="77">
        <v>272.411</v>
      </c>
      <c r="AA191" s="27">
        <v>696</v>
      </c>
      <c r="AB191" s="27">
        <v>166.70999999999998</v>
      </c>
    </row>
    <row r="192" spans="1:28" x14ac:dyDescent="0.2">
      <c r="A192" s="9">
        <v>697</v>
      </c>
      <c r="B192" s="92">
        <f t="shared" si="12"/>
        <v>66.349999999999966</v>
      </c>
      <c r="E192" s="9">
        <v>697</v>
      </c>
      <c r="F192" s="94">
        <f t="shared" si="13"/>
        <v>201.06200000000007</v>
      </c>
      <c r="I192" s="9">
        <v>697</v>
      </c>
      <c r="J192" s="94">
        <f t="shared" si="14"/>
        <v>66.351000000000056</v>
      </c>
      <c r="N192" s="57">
        <v>697</v>
      </c>
      <c r="O192" s="57">
        <v>419.80599999999993</v>
      </c>
      <c r="S192" s="64">
        <v>697</v>
      </c>
      <c r="T192" s="64">
        <v>66.349999999999966</v>
      </c>
      <c r="W192" s="77">
        <v>697</v>
      </c>
      <c r="X192" s="77">
        <v>267.41200000000003</v>
      </c>
      <c r="AA192" s="27">
        <v>697</v>
      </c>
      <c r="AB192" s="27">
        <v>132.70100000000002</v>
      </c>
    </row>
    <row r="193" spans="1:28" x14ac:dyDescent="0.2">
      <c r="A193" s="9">
        <v>698</v>
      </c>
      <c r="B193" s="92">
        <f t="shared" si="12"/>
        <v>73.350000000000023</v>
      </c>
      <c r="E193" s="9">
        <v>698</v>
      </c>
      <c r="F193" s="94">
        <f t="shared" si="13"/>
        <v>182.38800000000003</v>
      </c>
      <c r="I193" s="9">
        <v>698</v>
      </c>
      <c r="J193" s="94">
        <f t="shared" si="14"/>
        <v>93.358999999999924</v>
      </c>
      <c r="N193" s="57">
        <v>698</v>
      </c>
      <c r="O193" s="57">
        <v>462.82100000000003</v>
      </c>
      <c r="S193" s="64">
        <v>698</v>
      </c>
      <c r="T193" s="64">
        <v>73.350000000000023</v>
      </c>
      <c r="W193" s="77">
        <v>698</v>
      </c>
      <c r="X193" s="77">
        <v>255.73800000000006</v>
      </c>
      <c r="AA193" s="27">
        <v>698</v>
      </c>
      <c r="AB193" s="27">
        <v>166.70899999999995</v>
      </c>
    </row>
    <row r="194" spans="1:28" x14ac:dyDescent="0.2">
      <c r="A194" s="9">
        <v>699</v>
      </c>
      <c r="B194" s="92">
        <f t="shared" si="12"/>
        <v>93.687000000000012</v>
      </c>
      <c r="E194" s="9">
        <v>699</v>
      </c>
      <c r="F194" s="94">
        <f t="shared" si="13"/>
        <v>165.048</v>
      </c>
      <c r="I194" s="9">
        <v>699</v>
      </c>
      <c r="J194" s="94">
        <f t="shared" si="14"/>
        <v>99.36099999999999</v>
      </c>
      <c r="N194" s="57">
        <v>699</v>
      </c>
      <c r="O194" s="57">
        <v>452.476</v>
      </c>
      <c r="S194" s="64">
        <v>699</v>
      </c>
      <c r="T194" s="64">
        <v>93.687000000000012</v>
      </c>
      <c r="W194" s="77">
        <v>699</v>
      </c>
      <c r="X194" s="77">
        <v>258.73500000000001</v>
      </c>
      <c r="AA194" s="27">
        <v>699</v>
      </c>
      <c r="AB194" s="27">
        <v>193.048</v>
      </c>
    </row>
    <row r="195" spans="1:28" x14ac:dyDescent="0.2">
      <c r="A195" s="9">
        <v>700</v>
      </c>
      <c r="B195" s="92">
        <f t="shared" si="12"/>
        <v>49.677999999999997</v>
      </c>
      <c r="E195" s="9">
        <v>700</v>
      </c>
      <c r="F195" s="94">
        <f t="shared" si="13"/>
        <v>188.38900000000001</v>
      </c>
      <c r="I195" s="9">
        <v>700</v>
      </c>
      <c r="J195" s="94">
        <f t="shared" si="14"/>
        <v>104.029</v>
      </c>
      <c r="N195" s="57">
        <v>700</v>
      </c>
      <c r="O195" s="57">
        <v>400.79700000000003</v>
      </c>
      <c r="S195" s="64">
        <v>700</v>
      </c>
      <c r="T195" s="64">
        <v>49.677999999999997</v>
      </c>
      <c r="W195" s="77">
        <v>700</v>
      </c>
      <c r="X195" s="77">
        <v>238.06700000000001</v>
      </c>
      <c r="AA195" s="27">
        <v>700</v>
      </c>
      <c r="AB195" s="27">
        <v>153.70699999999999</v>
      </c>
    </row>
  </sheetData>
  <phoneticPr fontId="5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3"/>
  <sheetViews>
    <sheetView zoomScaleNormal="100" workbookViewId="0"/>
  </sheetViews>
  <sheetFormatPr defaultColWidth="10.75" defaultRowHeight="12.75" x14ac:dyDescent="0.2"/>
  <cols>
    <col min="1" max="1" width="10.75" style="2"/>
    <col min="2" max="2" width="12.25" style="2" bestFit="1" customWidth="1"/>
    <col min="3" max="5" width="10.75" style="2"/>
    <col min="6" max="6" width="2.125" style="2" customWidth="1"/>
    <col min="7" max="16384" width="10.75" style="2"/>
  </cols>
  <sheetData>
    <row r="2" spans="1:9" ht="13.5" thickBot="1" x14ac:dyDescent="0.25">
      <c r="A2" s="2" t="s">
        <v>9</v>
      </c>
    </row>
    <row r="3" spans="1:9" x14ac:dyDescent="0.2">
      <c r="A3" s="6"/>
      <c r="B3" s="7"/>
      <c r="C3" s="7"/>
      <c r="D3" s="7"/>
      <c r="E3" s="7"/>
      <c r="F3" s="7"/>
      <c r="G3" s="7"/>
      <c r="H3" s="7"/>
      <c r="I3" s="8"/>
    </row>
    <row r="4" spans="1:9" x14ac:dyDescent="0.2">
      <c r="A4" s="9" t="s">
        <v>65</v>
      </c>
      <c r="B4" s="10">
        <f>'Exc 504'!$O$197</f>
        <v>142183404.71934789</v>
      </c>
      <c r="C4" s="10"/>
      <c r="D4" s="10" t="s">
        <v>81</v>
      </c>
      <c r="E4" s="10">
        <f>(B15*B10+B16*B11+B17*B12)/B14</f>
        <v>0.97251293424745788</v>
      </c>
      <c r="F4" s="10" t="s">
        <v>13</v>
      </c>
      <c r="G4" s="10">
        <f>SQRT(B15/B14*E14)</f>
        <v>1.4615892572535653E-2</v>
      </c>
      <c r="H4" s="10" t="s">
        <v>2</v>
      </c>
      <c r="I4" s="11"/>
    </row>
    <row r="5" spans="1:9" x14ac:dyDescent="0.2">
      <c r="A5" s="9" t="s">
        <v>66</v>
      </c>
      <c r="B5" s="10">
        <f>'Exc 504'!$R$197</f>
        <v>1730916272.3686984</v>
      </c>
      <c r="C5" s="10"/>
      <c r="D5" s="10" t="s">
        <v>82</v>
      </c>
      <c r="E5" s="10">
        <f>(B16*B10+B18*B11+B19*B12)/B14</f>
        <v>0.82832006378277623</v>
      </c>
      <c r="F5" s="10" t="s">
        <v>13</v>
      </c>
      <c r="G5" s="10">
        <f>SQRT(B18*E14/B14)</f>
        <v>7.3359991156452984E-4</v>
      </c>
      <c r="H5" s="10" t="s">
        <v>4</v>
      </c>
      <c r="I5" s="11"/>
    </row>
    <row r="6" spans="1:9" x14ac:dyDescent="0.2">
      <c r="A6" s="9" t="s">
        <v>67</v>
      </c>
      <c r="B6" s="10">
        <f>'Exc 504'!$S$197</f>
        <v>71485723.431610033</v>
      </c>
      <c r="C6" s="10"/>
      <c r="D6" s="10" t="s">
        <v>83</v>
      </c>
      <c r="E6" s="10">
        <f>(B17*B10+B19*B11+B20*B12)/B14</f>
        <v>1.5921562245555294</v>
      </c>
      <c r="F6" s="10" t="s">
        <v>13</v>
      </c>
      <c r="G6" s="10">
        <f>SQRT(B20/B14*E14)</f>
        <v>1.0050863782603779E-2</v>
      </c>
      <c r="H6" s="10" t="s">
        <v>3</v>
      </c>
      <c r="I6" s="11"/>
    </row>
    <row r="7" spans="1:9" x14ac:dyDescent="0.2">
      <c r="A7" s="9" t="s">
        <v>68</v>
      </c>
      <c r="B7" s="10">
        <f>'Exc 504'!$P$197</f>
        <v>44063396477.527069</v>
      </c>
      <c r="C7" s="10"/>
      <c r="D7" s="10"/>
      <c r="E7" s="10"/>
      <c r="F7" s="10"/>
      <c r="G7" s="10"/>
      <c r="H7" s="10"/>
      <c r="I7" s="11"/>
    </row>
    <row r="8" spans="1:9" x14ac:dyDescent="0.2">
      <c r="A8" s="9" t="s">
        <v>69</v>
      </c>
      <c r="B8" s="10">
        <f>'Exc 504'!$T$197</f>
        <v>260460112.61820498</v>
      </c>
      <c r="C8" s="10"/>
      <c r="D8" s="10"/>
      <c r="E8" s="10"/>
      <c r="F8" s="10"/>
      <c r="G8" s="10"/>
      <c r="H8" s="10"/>
      <c r="I8" s="11"/>
    </row>
    <row r="9" spans="1:9" x14ac:dyDescent="0.2">
      <c r="A9" s="9" t="s">
        <v>70</v>
      </c>
      <c r="B9" s="10">
        <f>'Exc 504'!$Q$197</f>
        <v>158424989.40844408</v>
      </c>
      <c r="C9" s="10"/>
      <c r="D9" s="10"/>
      <c r="E9" s="10"/>
      <c r="F9" s="10"/>
      <c r="G9" s="10"/>
      <c r="H9" s="10"/>
      <c r="I9" s="11"/>
    </row>
    <row r="10" spans="1:9" x14ac:dyDescent="0.2">
      <c r="A10" s="9" t="s">
        <v>71</v>
      </c>
      <c r="B10" s="10">
        <f>'Exc 504'!$U$197</f>
        <v>1685844316.7844853</v>
      </c>
      <c r="C10" s="10"/>
      <c r="D10" s="10"/>
      <c r="E10" s="10"/>
      <c r="F10" s="10"/>
      <c r="G10" s="10"/>
      <c r="H10" s="10"/>
      <c r="I10" s="11"/>
    </row>
    <row r="11" spans="1:9" x14ac:dyDescent="0.2">
      <c r="A11" s="9" t="s">
        <v>72</v>
      </c>
      <c r="B11" s="10">
        <f>'Exc 504'!$V$197</f>
        <v>38596627033.282448</v>
      </c>
      <c r="C11" s="10"/>
      <c r="D11" s="10"/>
      <c r="E11" s="10"/>
      <c r="F11" s="10"/>
      <c r="G11" s="10"/>
      <c r="H11" s="10"/>
      <c r="I11" s="11"/>
    </row>
    <row r="12" spans="1:9" x14ac:dyDescent="0.2">
      <c r="A12" s="9" t="s">
        <v>73</v>
      </c>
      <c r="B12" s="10">
        <f>'Exc 504'!$W$197</f>
        <v>537502460.75985587</v>
      </c>
      <c r="C12" s="10"/>
      <c r="D12" s="10"/>
      <c r="E12" s="10"/>
      <c r="F12" s="10"/>
      <c r="G12" s="10"/>
      <c r="H12" s="10"/>
      <c r="I12" s="11"/>
    </row>
    <row r="13" spans="1:9" x14ac:dyDescent="0.2">
      <c r="A13" s="9"/>
      <c r="B13" s="10"/>
      <c r="C13" s="10"/>
      <c r="D13" s="10"/>
      <c r="E13" s="10"/>
      <c r="F13" s="10"/>
      <c r="G13" s="10"/>
      <c r="H13" s="10"/>
      <c r="I13" s="11"/>
    </row>
    <row r="14" spans="1:9" x14ac:dyDescent="0.2">
      <c r="A14" s="9" t="s">
        <v>74</v>
      </c>
      <c r="B14" s="10">
        <f>B4*B7*B9-B4*B8*B8-B9*B5*B5-B7*B6*B6+2*B5*B6*B8</f>
        <v>3.4753097030467278E+26</v>
      </c>
      <c r="C14" s="10"/>
      <c r="D14" s="10" t="s">
        <v>14</v>
      </c>
      <c r="E14" s="10">
        <f>'Exc 504'!$I$197/'Exc 504'!$A$195</f>
        <v>10739.490881406409</v>
      </c>
      <c r="F14" s="10"/>
      <c r="G14" s="10"/>
      <c r="H14" s="10"/>
      <c r="I14" s="11"/>
    </row>
    <row r="15" spans="1:9" x14ac:dyDescent="0.2">
      <c r="A15" s="9" t="s">
        <v>75</v>
      </c>
      <c r="B15" s="10">
        <f>B7*B9-B8*B8</f>
        <v>6.9129036499872102E+18</v>
      </c>
      <c r="C15" s="10"/>
      <c r="D15" s="10" t="s">
        <v>15</v>
      </c>
      <c r="E15" s="10">
        <f>SQRT('Exc 504'!$I$197/'Exc 504'!$X$197)</f>
        <v>7.6127658633793911E-3</v>
      </c>
      <c r="F15" s="10"/>
      <c r="G15" s="10"/>
      <c r="H15" s="10"/>
      <c r="I15" s="11"/>
    </row>
    <row r="16" spans="1:9" x14ac:dyDescent="0.2">
      <c r="A16" s="9" t="s">
        <v>76</v>
      </c>
      <c r="B16" s="10">
        <f>B8*B6-B5*B9</f>
        <v>-2.5560121254132352E+17</v>
      </c>
      <c r="C16" s="10"/>
      <c r="D16" s="10" t="s">
        <v>16</v>
      </c>
      <c r="E16" s="10">
        <f>SQRT(1-'Exc 504'!$I$197/('Exc 504'!$X$197-1/('Exc 504'!$A$195+3)*'Exc 504'!$F$197^2))</f>
        <v>0.999950577256565</v>
      </c>
      <c r="F16" s="10"/>
      <c r="G16" s="10"/>
      <c r="H16" s="10"/>
      <c r="I16" s="11"/>
    </row>
    <row r="17" spans="1:9" x14ac:dyDescent="0.2">
      <c r="A17" s="9" t="s">
        <v>77</v>
      </c>
      <c r="B17" s="10">
        <f>B5*B8-B6*B7</f>
        <v>-2.6990691268160451E+18</v>
      </c>
      <c r="C17" s="10"/>
      <c r="D17" s="10"/>
      <c r="E17" s="10"/>
      <c r="F17" s="10"/>
      <c r="G17" s="10"/>
      <c r="H17" s="10"/>
      <c r="I17" s="11"/>
    </row>
    <row r="18" spans="1:9" x14ac:dyDescent="0.2">
      <c r="A18" s="9" t="s">
        <v>78</v>
      </c>
      <c r="B18" s="10">
        <f>B4*B9-B6*B6</f>
        <v>1.7415195732178568E+16</v>
      </c>
      <c r="C18" s="10"/>
      <c r="D18" s="10" t="s">
        <v>48</v>
      </c>
      <c r="E18" s="10">
        <f>'Exc 504'!AD3</f>
        <v>2.9469823849984529</v>
      </c>
      <c r="F18" s="10"/>
      <c r="G18" s="10"/>
      <c r="H18" s="10"/>
      <c r="I18" s="11"/>
    </row>
    <row r="19" spans="1:9" x14ac:dyDescent="0.2">
      <c r="A19" s="9" t="s">
        <v>79</v>
      </c>
      <c r="B19" s="10">
        <f>B5*B6-B4*B8</f>
        <v>8.6702696324180992E+16</v>
      </c>
      <c r="C19" s="10"/>
      <c r="D19" s="10"/>
      <c r="E19" s="10"/>
      <c r="F19" s="10"/>
      <c r="G19" s="10"/>
      <c r="H19" s="10"/>
      <c r="I19" s="11"/>
    </row>
    <row r="20" spans="1:9" x14ac:dyDescent="0.2">
      <c r="A20" s="9" t="s">
        <v>80</v>
      </c>
      <c r="B20" s="10">
        <f>B4*B7-B5*B5</f>
        <v>3.2690125927225697E+18</v>
      </c>
      <c r="C20" s="10"/>
      <c r="D20" s="10"/>
      <c r="E20" s="10"/>
      <c r="F20" s="10"/>
      <c r="G20" s="10"/>
      <c r="H20" s="10"/>
      <c r="I20" s="11"/>
    </row>
    <row r="21" spans="1:9" ht="13.5" thickBot="1" x14ac:dyDescent="0.25">
      <c r="A21" s="19"/>
      <c r="B21" s="20"/>
      <c r="C21" s="20"/>
      <c r="D21" s="20"/>
      <c r="E21" s="20"/>
      <c r="F21" s="20"/>
      <c r="G21" s="20"/>
      <c r="H21" s="20"/>
      <c r="I21" s="22"/>
    </row>
    <row r="23" spans="1:9" ht="13.5" thickBot="1" x14ac:dyDescent="0.25">
      <c r="A23" s="2" t="s">
        <v>10</v>
      </c>
    </row>
    <row r="24" spans="1:9" x14ac:dyDescent="0.2">
      <c r="A24" s="6" t="s">
        <v>65</v>
      </c>
      <c r="B24" s="7">
        <f>'Exc 590'!$O$107</f>
        <v>10907640.696136005</v>
      </c>
      <c r="C24" s="7"/>
      <c r="D24" s="7" t="s">
        <v>46</v>
      </c>
      <c r="E24" s="7">
        <f>B31*B27+B32*B28</f>
        <v>1.4828406471062863</v>
      </c>
      <c r="F24" s="7" t="s">
        <v>13</v>
      </c>
      <c r="G24" s="7">
        <f>SQRT(B31*E30)</f>
        <v>0.11321132447532553</v>
      </c>
      <c r="H24" s="7" t="s">
        <v>2</v>
      </c>
      <c r="I24" s="8"/>
    </row>
    <row r="25" spans="1:9" x14ac:dyDescent="0.2">
      <c r="A25" s="9" t="s">
        <v>66</v>
      </c>
      <c r="B25" s="10">
        <f>'Exc 590'!$P$107</f>
        <v>455436583.97447306</v>
      </c>
      <c r="C25" s="10"/>
      <c r="D25" s="10" t="s">
        <v>47</v>
      </c>
      <c r="E25" s="10">
        <f>B32*B27+B33*B28</f>
        <v>0.59419506344333861</v>
      </c>
      <c r="F25" s="10" t="s">
        <v>13</v>
      </c>
      <c r="G25" s="10">
        <f>SQRT(B33*E30)</f>
        <v>2.654625257179891E-3</v>
      </c>
      <c r="H25" s="10" t="s">
        <v>3</v>
      </c>
      <c r="I25" s="11"/>
    </row>
    <row r="26" spans="1:9" x14ac:dyDescent="0.2">
      <c r="A26" s="9" t="s">
        <v>67</v>
      </c>
      <c r="B26" s="10">
        <f>'Exc 590'!$Q$107</f>
        <v>19838284854.561474</v>
      </c>
      <c r="C26" s="10"/>
      <c r="D26" s="10"/>
      <c r="E26" s="10"/>
      <c r="F26" s="10"/>
      <c r="G26" s="10"/>
      <c r="H26" s="10"/>
      <c r="I26" s="11"/>
    </row>
    <row r="27" spans="1:9" x14ac:dyDescent="0.2">
      <c r="A27" s="9" t="s">
        <v>68</v>
      </c>
      <c r="B27" s="10">
        <f>'Exc 590'!$R$107</f>
        <v>286792462.89738905</v>
      </c>
      <c r="C27" s="10"/>
      <c r="D27" s="10"/>
      <c r="E27" s="10"/>
      <c r="F27" s="10"/>
      <c r="G27" s="10"/>
      <c r="H27" s="10"/>
      <c r="I27" s="11"/>
    </row>
    <row r="28" spans="1:9" x14ac:dyDescent="0.2">
      <c r="A28" s="9" t="s">
        <v>69</v>
      </c>
      <c r="B28" s="10">
        <f>'Exc 590'!$S$107</f>
        <v>12463150806.659697</v>
      </c>
      <c r="C28" s="10"/>
      <c r="D28" s="10"/>
      <c r="E28" s="10"/>
      <c r="F28" s="10"/>
      <c r="G28" s="10"/>
      <c r="H28" s="10"/>
      <c r="I28" s="11"/>
    </row>
    <row r="29" spans="1:9" x14ac:dyDescent="0.2">
      <c r="A29" s="9"/>
      <c r="B29" s="10"/>
      <c r="C29" s="10"/>
      <c r="D29" s="10"/>
      <c r="E29" s="10"/>
      <c r="F29" s="10"/>
      <c r="G29" s="10"/>
      <c r="H29" s="10"/>
      <c r="I29" s="11"/>
    </row>
    <row r="30" spans="1:9" x14ac:dyDescent="0.2">
      <c r="A30" s="9" t="s">
        <v>1</v>
      </c>
      <c r="B30" s="10">
        <f>B24*B26-B25*B25</f>
        <v>8966401198816032</v>
      </c>
      <c r="C30" s="10"/>
      <c r="D30" s="10" t="s">
        <v>14</v>
      </c>
      <c r="E30" s="10">
        <f>'Exc 590'!$H$107/'Exc 590'!$A$105</f>
        <v>5792.8700741302882</v>
      </c>
      <c r="F30" s="10"/>
      <c r="G30" s="10"/>
      <c r="H30" s="10"/>
      <c r="I30" s="11"/>
    </row>
    <row r="31" spans="1:9" x14ac:dyDescent="0.2">
      <c r="A31" s="9" t="s">
        <v>75</v>
      </c>
      <c r="B31" s="10">
        <f>B26/B30</f>
        <v>2.2125136288995209E-6</v>
      </c>
      <c r="C31" s="10"/>
      <c r="D31" s="10" t="s">
        <v>17</v>
      </c>
      <c r="E31" s="10">
        <f>SQRT('Exc 590'!$H$107/'Exc 590'!$T$107)</f>
        <v>8.5574671348662753E-3</v>
      </c>
      <c r="F31" s="10"/>
      <c r="G31" s="10"/>
      <c r="H31" s="10"/>
      <c r="I31" s="11"/>
    </row>
    <row r="32" spans="1:9" x14ac:dyDescent="0.2">
      <c r="A32" s="9" t="s">
        <v>76</v>
      </c>
      <c r="B32" s="10">
        <f>-B25/B30</f>
        <v>-5.0793687888359394E-8</v>
      </c>
      <c r="C32" s="10"/>
      <c r="D32" s="10" t="s">
        <v>16</v>
      </c>
      <c r="E32" s="10">
        <f>SQRT(1-'Exc 590'!$H$107/('Exc 590'!$T$107-1/('Exc 590'!$A$105+2)*'Exc 590'!$E$107^2))</f>
        <v>0.99989114260617784</v>
      </c>
      <c r="F32" s="10"/>
      <c r="G32" s="10"/>
      <c r="H32" s="10"/>
      <c r="I32" s="11"/>
    </row>
    <row r="33" spans="1:9" x14ac:dyDescent="0.2">
      <c r="A33" s="9" t="s">
        <v>77</v>
      </c>
      <c r="B33" s="10">
        <f>B24/B30</f>
        <v>1.2165015209866255E-9</v>
      </c>
      <c r="C33" s="10"/>
      <c r="D33" s="10"/>
      <c r="E33" s="10"/>
      <c r="F33" s="10"/>
      <c r="G33" s="10"/>
      <c r="H33" s="10"/>
      <c r="I33" s="11"/>
    </row>
    <row r="34" spans="1:9" x14ac:dyDescent="0.2">
      <c r="A34" s="9"/>
      <c r="B34" s="10"/>
      <c r="C34" s="10"/>
      <c r="D34" s="10"/>
      <c r="E34" s="10"/>
      <c r="F34" s="10"/>
      <c r="G34" s="10"/>
      <c r="H34" s="10"/>
      <c r="I34" s="11"/>
    </row>
    <row r="35" spans="1:9" x14ac:dyDescent="0.2">
      <c r="A35" s="9"/>
      <c r="B35" s="10"/>
      <c r="C35" s="10"/>
      <c r="D35" s="10"/>
      <c r="E35" s="10"/>
      <c r="F35" s="10"/>
      <c r="G35" s="10"/>
      <c r="H35" s="10"/>
      <c r="I35" s="11"/>
    </row>
    <row r="36" spans="1:9" x14ac:dyDescent="0.2">
      <c r="A36" s="9" t="s">
        <v>6</v>
      </c>
      <c r="B36" s="10">
        <f>0.993*116000</f>
        <v>115188</v>
      </c>
      <c r="C36" s="10"/>
      <c r="D36" s="10"/>
      <c r="E36" s="10"/>
      <c r="F36" s="10"/>
      <c r="G36" s="10"/>
      <c r="H36" s="10"/>
      <c r="I36" s="11"/>
    </row>
    <row r="37" spans="1:9" ht="13.5" thickBot="1" x14ac:dyDescent="0.25">
      <c r="A37" s="19" t="s">
        <v>7</v>
      </c>
      <c r="B37" s="20">
        <f>0.152*72000</f>
        <v>10944</v>
      </c>
      <c r="C37" s="20"/>
      <c r="D37" s="20"/>
      <c r="E37" s="20"/>
      <c r="F37" s="20"/>
      <c r="G37" s="20"/>
      <c r="H37" s="20"/>
      <c r="I37" s="22"/>
    </row>
    <row r="39" spans="1:9" ht="20.25" x14ac:dyDescent="0.3">
      <c r="C39" s="4" t="str">
        <f>'3 Data'!N3</f>
        <v>Sample</v>
      </c>
    </row>
    <row r="40" spans="1:9" ht="20.25" x14ac:dyDescent="0.3">
      <c r="C40" s="4" t="s">
        <v>49</v>
      </c>
      <c r="D40" s="4" t="s">
        <v>8</v>
      </c>
      <c r="E40" s="4">
        <f>B37/B36*(E6-E25)/E25</f>
        <v>0.15957080902413895</v>
      </c>
      <c r="F40" s="4" t="s">
        <v>13</v>
      </c>
      <c r="G40" s="4">
        <f>B37/B36*E6/E25*SQRT((G25/E25)^2+(G6/E6)^2)</f>
        <v>1.9688504023368638E-3</v>
      </c>
    </row>
    <row r="41" spans="1:9" ht="20.25" x14ac:dyDescent="0.3">
      <c r="C41" s="4"/>
      <c r="D41" s="4"/>
      <c r="E41" s="4"/>
      <c r="F41" s="4"/>
      <c r="G41" s="4"/>
    </row>
    <row r="42" spans="1:9" ht="20.25" x14ac:dyDescent="0.3">
      <c r="D42" s="4"/>
      <c r="E42" s="4"/>
      <c r="F42" s="4"/>
      <c r="G42" s="4"/>
    </row>
    <row r="43" spans="1:9" ht="20.25" x14ac:dyDescent="0.3">
      <c r="D43" s="4"/>
      <c r="E43" s="4"/>
      <c r="F43" s="4"/>
      <c r="G43" s="4"/>
    </row>
  </sheetData>
  <phoneticPr fontId="5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zoomScaleNormal="100" zoomScalePageLayoutView="145" workbookViewId="0"/>
  </sheetViews>
  <sheetFormatPr defaultColWidth="10.75" defaultRowHeight="12" customHeight="1" x14ac:dyDescent="0.2"/>
  <cols>
    <col min="1" max="1" width="4.375" style="40" customWidth="1"/>
    <col min="2" max="2" width="6.875" style="40" bestFit="1" customWidth="1"/>
    <col min="3" max="3" width="15.25" style="40" bestFit="1" customWidth="1"/>
    <col min="4" max="4" width="10.25" style="40" bestFit="1" customWidth="1"/>
    <col min="5" max="5" width="8.75" style="40" bestFit="1" customWidth="1"/>
    <col min="6" max="6" width="7.75" style="40" customWidth="1"/>
    <col min="7" max="7" width="8.75" style="39" bestFit="1" customWidth="1"/>
    <col min="8" max="16384" width="10.75" style="23"/>
  </cols>
  <sheetData>
    <row r="1" spans="2:7" ht="12" customHeight="1" x14ac:dyDescent="0.2">
      <c r="B1" s="38"/>
      <c r="C1" s="42"/>
    </row>
    <row r="2" spans="2:7" ht="12" customHeight="1" x14ac:dyDescent="0.2">
      <c r="B2" s="39"/>
    </row>
    <row r="3" spans="2:7" s="26" customFormat="1" ht="12" customHeight="1" x14ac:dyDescent="0.2">
      <c r="B3" s="33" t="s">
        <v>64</v>
      </c>
      <c r="C3" s="33" t="s">
        <v>110</v>
      </c>
      <c r="D3" s="33" t="s">
        <v>111</v>
      </c>
      <c r="E3" s="33" t="s">
        <v>112</v>
      </c>
      <c r="F3" s="34" t="s">
        <v>49</v>
      </c>
      <c r="G3" s="33" t="s">
        <v>13</v>
      </c>
    </row>
    <row r="4" spans="2:7" s="26" customFormat="1" ht="12" customHeight="1" x14ac:dyDescent="0.2">
      <c r="B4" s="142">
        <v>1</v>
      </c>
      <c r="C4" s="143" t="s">
        <v>113</v>
      </c>
      <c r="D4" s="143" t="s">
        <v>157</v>
      </c>
      <c r="E4" s="143" t="s">
        <v>158</v>
      </c>
      <c r="F4" s="121"/>
      <c r="G4" s="122"/>
    </row>
    <row r="5" spans="2:7" s="26" customFormat="1" ht="12" customHeight="1" x14ac:dyDescent="0.2">
      <c r="B5" s="144">
        <v>2</v>
      </c>
      <c r="C5" s="130" t="s">
        <v>116</v>
      </c>
      <c r="D5" s="130" t="s">
        <v>159</v>
      </c>
      <c r="E5" s="130" t="s">
        <v>158</v>
      </c>
      <c r="F5" s="123"/>
      <c r="G5" s="124"/>
    </row>
    <row r="6" spans="2:7" s="26" customFormat="1" ht="12" customHeight="1" x14ac:dyDescent="0.2">
      <c r="B6" s="144">
        <v>3</v>
      </c>
      <c r="C6" s="130" t="s">
        <v>114</v>
      </c>
      <c r="D6" s="130" t="s">
        <v>160</v>
      </c>
      <c r="E6" s="130" t="s">
        <v>158</v>
      </c>
      <c r="F6" s="123"/>
      <c r="G6" s="124"/>
    </row>
    <row r="7" spans="2:7" s="26" customFormat="1" ht="12" customHeight="1" x14ac:dyDescent="0.2">
      <c r="B7" s="144">
        <v>4</v>
      </c>
      <c r="C7" s="131" t="s">
        <v>115</v>
      </c>
      <c r="D7" s="130" t="s">
        <v>161</v>
      </c>
      <c r="E7" s="130" t="s">
        <v>158</v>
      </c>
      <c r="F7" s="125">
        <v>0.15957080902413895</v>
      </c>
      <c r="G7" s="126">
        <v>1.9688504023368638E-3</v>
      </c>
    </row>
    <row r="8" spans="2:7" s="26" customFormat="1" ht="12" customHeight="1" x14ac:dyDescent="0.2">
      <c r="B8" s="144">
        <v>5</v>
      </c>
      <c r="C8" s="132" t="s">
        <v>117</v>
      </c>
      <c r="D8" s="130"/>
      <c r="E8" s="130"/>
      <c r="F8" s="125">
        <v>1.2278418209718766E-3</v>
      </c>
      <c r="G8" s="129">
        <v>8.4659599152833633E-4</v>
      </c>
    </row>
    <row r="9" spans="2:7" s="26" customFormat="1" ht="12" customHeight="1" x14ac:dyDescent="0.2">
      <c r="B9" s="145">
        <v>6</v>
      </c>
      <c r="C9" s="133"/>
      <c r="D9" s="134"/>
      <c r="E9" s="134"/>
      <c r="F9" s="127"/>
      <c r="G9" s="128"/>
    </row>
    <row r="10" spans="2:7" s="26" customFormat="1" ht="12" customHeight="1" x14ac:dyDescent="0.2">
      <c r="B10" s="142">
        <v>7</v>
      </c>
      <c r="C10" s="135"/>
      <c r="D10" s="49"/>
      <c r="E10" s="49"/>
      <c r="F10" s="50"/>
      <c r="G10" s="51"/>
    </row>
    <row r="11" spans="2:7" s="26" customFormat="1" ht="12" customHeight="1" x14ac:dyDescent="0.2">
      <c r="B11" s="144">
        <v>8</v>
      </c>
      <c r="C11" s="136"/>
      <c r="F11" s="37"/>
      <c r="G11" s="46"/>
    </row>
    <row r="12" spans="2:7" s="26" customFormat="1" ht="12" customHeight="1" x14ac:dyDescent="0.2">
      <c r="B12" s="144">
        <v>9</v>
      </c>
      <c r="C12" s="137"/>
      <c r="F12" s="37"/>
      <c r="G12" s="46"/>
    </row>
    <row r="13" spans="2:7" s="26" customFormat="1" ht="12" customHeight="1" x14ac:dyDescent="0.2">
      <c r="B13" s="144">
        <v>10</v>
      </c>
      <c r="C13" s="137"/>
      <c r="F13" s="37"/>
      <c r="G13" s="46"/>
    </row>
    <row r="14" spans="2:7" s="26" customFormat="1" ht="12" customHeight="1" x14ac:dyDescent="0.2">
      <c r="B14" s="144">
        <v>11</v>
      </c>
      <c r="C14" s="137"/>
      <c r="F14" s="37"/>
      <c r="G14" s="46"/>
    </row>
    <row r="15" spans="2:7" s="26" customFormat="1" ht="12" customHeight="1" x14ac:dyDescent="0.2">
      <c r="B15" s="145">
        <v>12</v>
      </c>
      <c r="C15" s="138"/>
      <c r="D15" s="139"/>
      <c r="E15" s="139"/>
      <c r="F15" s="47"/>
      <c r="G15" s="48"/>
    </row>
    <row r="16" spans="2:7" s="26" customFormat="1" ht="12" customHeight="1" x14ac:dyDescent="0.2">
      <c r="B16" s="142">
        <v>13</v>
      </c>
      <c r="C16" s="140"/>
      <c r="D16" s="49"/>
      <c r="E16" s="49"/>
      <c r="F16" s="50"/>
      <c r="G16" s="51"/>
    </row>
    <row r="17" spans="2:9" s="26" customFormat="1" ht="12" customHeight="1" x14ac:dyDescent="0.2">
      <c r="B17" s="144">
        <v>14</v>
      </c>
      <c r="F17" s="37"/>
      <c r="G17" s="46"/>
    </row>
    <row r="18" spans="2:9" s="26" customFormat="1" ht="12" customHeight="1" x14ac:dyDescent="0.2">
      <c r="B18" s="144">
        <v>15</v>
      </c>
      <c r="C18" s="137"/>
      <c r="F18" s="37"/>
      <c r="G18" s="46"/>
    </row>
    <row r="19" spans="2:9" s="26" customFormat="1" ht="12" customHeight="1" x14ac:dyDescent="0.2">
      <c r="B19" s="144">
        <v>16</v>
      </c>
      <c r="C19" s="137"/>
      <c r="F19" s="37"/>
      <c r="G19" s="46"/>
    </row>
    <row r="20" spans="2:9" s="26" customFormat="1" ht="12" customHeight="1" x14ac:dyDescent="0.2">
      <c r="B20" s="144">
        <v>17</v>
      </c>
      <c r="C20" s="136"/>
      <c r="F20" s="37"/>
      <c r="G20" s="46"/>
    </row>
    <row r="21" spans="2:9" s="26" customFormat="1" ht="12" customHeight="1" x14ac:dyDescent="0.2">
      <c r="B21" s="145">
        <v>18</v>
      </c>
      <c r="C21" s="141"/>
      <c r="D21" s="139"/>
      <c r="E21" s="139"/>
      <c r="F21" s="47"/>
      <c r="G21" s="48"/>
    </row>
    <row r="22" spans="2:9" s="26" customFormat="1" ht="12" customHeight="1" x14ac:dyDescent="0.2">
      <c r="B22" s="142">
        <v>19</v>
      </c>
      <c r="C22" s="140"/>
      <c r="D22" s="49"/>
      <c r="E22" s="49"/>
      <c r="F22" s="50"/>
      <c r="G22" s="51"/>
      <c r="I22" s="25"/>
    </row>
    <row r="23" spans="2:9" s="26" customFormat="1" ht="12" customHeight="1" x14ac:dyDescent="0.2">
      <c r="B23" s="144">
        <v>20</v>
      </c>
      <c r="C23" s="137"/>
      <c r="F23" s="37"/>
      <c r="G23" s="46"/>
      <c r="I23" s="32"/>
    </row>
    <row r="24" spans="2:9" s="26" customFormat="1" ht="12" customHeight="1" x14ac:dyDescent="0.2">
      <c r="B24" s="144">
        <v>21</v>
      </c>
      <c r="C24" s="137"/>
      <c r="F24" s="37"/>
      <c r="G24" s="46"/>
      <c r="I24" s="32"/>
    </row>
    <row r="25" spans="2:9" s="26" customFormat="1" ht="12" customHeight="1" x14ac:dyDescent="0.2">
      <c r="B25" s="144">
        <v>22</v>
      </c>
      <c r="C25" s="137"/>
      <c r="E25" s="35"/>
      <c r="F25" s="37"/>
      <c r="G25" s="46"/>
      <c r="I25" s="32"/>
    </row>
    <row r="26" spans="2:9" s="26" customFormat="1" ht="12" customHeight="1" x14ac:dyDescent="0.2">
      <c r="B26" s="144">
        <v>23</v>
      </c>
      <c r="C26" s="137"/>
      <c r="E26" s="35"/>
      <c r="F26" s="37"/>
      <c r="G26" s="46"/>
      <c r="I26" s="32"/>
    </row>
    <row r="27" spans="2:9" s="26" customFormat="1" ht="12" customHeight="1" x14ac:dyDescent="0.2">
      <c r="B27" s="145">
        <v>24</v>
      </c>
      <c r="C27" s="139"/>
      <c r="D27" s="139"/>
      <c r="E27" s="146"/>
      <c r="F27" s="47"/>
      <c r="G27" s="48"/>
      <c r="I27" s="32"/>
    </row>
    <row r="28" spans="2:9" s="26" customFormat="1" ht="12" customHeight="1" x14ac:dyDescent="0.2">
      <c r="F28" s="32"/>
      <c r="G28" s="37"/>
      <c r="I28" s="32"/>
    </row>
    <row r="29" spans="2:9" s="26" customFormat="1" ht="12" customHeight="1" x14ac:dyDescent="0.25">
      <c r="F29" s="43" t="s">
        <v>49</v>
      </c>
      <c r="G29" s="43" t="s">
        <v>8</v>
      </c>
      <c r="I29" s="32"/>
    </row>
    <row r="30" spans="2:9" s="26" customFormat="1" ht="12" customHeight="1" x14ac:dyDescent="0.25">
      <c r="F30" s="44"/>
      <c r="G30" s="45" t="s">
        <v>13</v>
      </c>
      <c r="I30" s="32"/>
    </row>
    <row r="31" spans="2:9" s="26" customFormat="1" ht="12" customHeight="1" x14ac:dyDescent="0.25">
      <c r="F31" s="45">
        <f>'4 Results'!E40</f>
        <v>0.15957080902413895</v>
      </c>
      <c r="G31" s="45">
        <f>'4 Results'!G40</f>
        <v>1.9688504023368638E-3</v>
      </c>
    </row>
    <row r="34" spans="2:9" ht="12" customHeight="1" x14ac:dyDescent="0.2">
      <c r="B34" s="41"/>
      <c r="H34" s="36"/>
      <c r="I34" s="36"/>
    </row>
    <row r="35" spans="2:9" ht="12" customHeight="1" x14ac:dyDescent="0.2">
      <c r="B35" s="26"/>
      <c r="H35" s="36"/>
      <c r="I35" s="36"/>
    </row>
    <row r="36" spans="2:9" ht="12" customHeight="1" x14ac:dyDescent="0.2">
      <c r="B36" s="26"/>
      <c r="H36" s="36"/>
      <c r="I36" s="36"/>
    </row>
    <row r="37" spans="2:9" ht="12" customHeight="1" x14ac:dyDescent="0.2">
      <c r="H37" s="36"/>
      <c r="I37" s="36"/>
    </row>
    <row r="38" spans="2:9" ht="12" customHeight="1" x14ac:dyDescent="0.2">
      <c r="H38" s="36"/>
      <c r="I38" s="36"/>
    </row>
    <row r="39" spans="2:9" ht="12" customHeight="1" x14ac:dyDescent="0.2">
      <c r="H39" s="36"/>
      <c r="I39" s="36"/>
    </row>
    <row r="40" spans="2:9" ht="12" customHeight="1" x14ac:dyDescent="0.2">
      <c r="H40" s="36"/>
      <c r="I40" s="36"/>
    </row>
    <row r="41" spans="2:9" ht="12" customHeight="1" x14ac:dyDescent="0.2">
      <c r="H41" s="36"/>
      <c r="I41" s="36"/>
    </row>
    <row r="42" spans="2:9" ht="12" customHeight="1" x14ac:dyDescent="0.2">
      <c r="H42" s="36"/>
      <c r="I42" s="36"/>
    </row>
  </sheetData>
  <phoneticPr fontId="5"/>
  <pageMargins left="0.75" right="0.75" top="1" bottom="1" header="0.5" footer="0.5"/>
  <pageSetup scale="3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38"/>
  <sheetViews>
    <sheetView zoomScale="85" zoomScaleNormal="85" workbookViewId="0">
      <selection activeCell="A2" sqref="A2"/>
    </sheetView>
  </sheetViews>
  <sheetFormatPr defaultColWidth="10.75" defaultRowHeight="12.75" x14ac:dyDescent="0.2"/>
  <cols>
    <col min="1" max="1" width="10.75" style="2"/>
    <col min="2" max="2" width="8.125" style="2" customWidth="1"/>
    <col min="3" max="3" width="10.75" style="2"/>
    <col min="4" max="4" width="12" style="2" bestFit="1" customWidth="1"/>
    <col min="5" max="6" width="10.75" style="2"/>
    <col min="7" max="7" width="11" style="2" bestFit="1" customWidth="1"/>
    <col min="8" max="8" width="12" style="2" bestFit="1" customWidth="1"/>
    <col min="9" max="9" width="13.75" style="2" customWidth="1"/>
    <col min="10" max="14" width="12" style="2" customWidth="1"/>
    <col min="15" max="15" width="11" style="2" bestFit="1" customWidth="1"/>
    <col min="16" max="16" width="12" style="2" bestFit="1" customWidth="1"/>
    <col min="17" max="18" width="11" style="2" bestFit="1" customWidth="1"/>
    <col min="19" max="19" width="12.75" style="2" bestFit="1" customWidth="1"/>
    <col min="20" max="21" width="11" style="2" bestFit="1" customWidth="1"/>
    <col min="22" max="22" width="12" style="2" bestFit="1" customWidth="1"/>
    <col min="23" max="23" width="11" style="2" bestFit="1" customWidth="1"/>
    <col min="24" max="24" width="12" style="2" bestFit="1" customWidth="1"/>
    <col min="25" max="25" width="11" style="2" customWidth="1"/>
    <col min="26" max="28" width="10.75" style="2"/>
    <col min="29" max="29" width="11.375" style="2" customWidth="1"/>
    <col min="30" max="30" width="12.375" style="2" customWidth="1"/>
    <col min="31" max="31" width="11.75" style="2" customWidth="1"/>
    <col min="32" max="32" width="13" style="2" customWidth="1"/>
    <col min="33" max="16384" width="10.75" style="2"/>
  </cols>
  <sheetData>
    <row r="1" spans="1:31" x14ac:dyDescent="0.2">
      <c r="A1" s="2" t="s">
        <v>18</v>
      </c>
      <c r="B1" s="2" t="str">
        <f>'3 Data'!N3</f>
        <v>Sample</v>
      </c>
      <c r="Z1" s="53" t="s">
        <v>58</v>
      </c>
      <c r="AA1" s="7"/>
      <c r="AB1" s="7"/>
      <c r="AC1" s="7"/>
      <c r="AD1" s="52" t="s">
        <v>109</v>
      </c>
      <c r="AE1" s="8"/>
    </row>
    <row r="2" spans="1:31" ht="13.5" thickBot="1" x14ac:dyDescent="0.25">
      <c r="A2" s="1" t="s">
        <v>95</v>
      </c>
      <c r="C2" s="1"/>
      <c r="Z2" s="9"/>
      <c r="AA2" s="10" t="s">
        <v>54</v>
      </c>
      <c r="AB2" s="10" t="s">
        <v>53</v>
      </c>
      <c r="AC2" s="10" t="s">
        <v>51</v>
      </c>
      <c r="AD2" s="10" t="s">
        <v>48</v>
      </c>
      <c r="AE2" s="11"/>
    </row>
    <row r="3" spans="1:31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Z3" s="9"/>
      <c r="AA3" s="10">
        <v>0.8</v>
      </c>
      <c r="AB3" s="10">
        <v>0.22</v>
      </c>
      <c r="AC3" s="10"/>
      <c r="AD3" s="12">
        <f>AD237/AE237</f>
        <v>2.9469823849984529</v>
      </c>
      <c r="AE3" s="11"/>
    </row>
    <row r="4" spans="1:31" x14ac:dyDescent="0.2">
      <c r="A4" s="9"/>
      <c r="B4" s="10" t="s">
        <v>31</v>
      </c>
      <c r="C4" s="10" t="s">
        <v>86</v>
      </c>
      <c r="D4" s="10" t="s">
        <v>87</v>
      </c>
      <c r="E4" s="10" t="s">
        <v>89</v>
      </c>
      <c r="F4" s="10" t="s">
        <v>64</v>
      </c>
      <c r="G4" s="10" t="s">
        <v>5</v>
      </c>
      <c r="H4" s="10" t="s">
        <v>5</v>
      </c>
      <c r="I4" s="13" t="s">
        <v>35</v>
      </c>
      <c r="J4" s="10" t="s">
        <v>19</v>
      </c>
      <c r="K4" s="10" t="s">
        <v>20</v>
      </c>
      <c r="L4" s="10" t="s">
        <v>60</v>
      </c>
      <c r="M4" s="10" t="s">
        <v>61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1"/>
      <c r="Z4" s="9"/>
      <c r="AA4" s="10"/>
      <c r="AB4" s="10"/>
      <c r="AC4" s="10"/>
      <c r="AD4" s="10"/>
      <c r="AE4" s="11"/>
    </row>
    <row r="5" spans="1:31" x14ac:dyDescent="0.2">
      <c r="A5" s="9" t="s">
        <v>12</v>
      </c>
      <c r="B5" s="10" t="s">
        <v>30</v>
      </c>
      <c r="C5" s="10" t="s">
        <v>63</v>
      </c>
      <c r="D5" s="24" t="s">
        <v>118</v>
      </c>
      <c r="E5" s="10" t="s">
        <v>55</v>
      </c>
      <c r="F5" s="10" t="str">
        <f>B1</f>
        <v>Sample</v>
      </c>
      <c r="G5" s="10" t="s">
        <v>84</v>
      </c>
      <c r="H5" s="10" t="s">
        <v>85</v>
      </c>
      <c r="I5" s="10"/>
      <c r="J5" s="10" t="s">
        <v>90</v>
      </c>
      <c r="K5" s="10" t="s">
        <v>21</v>
      </c>
      <c r="L5" s="10" t="s">
        <v>22</v>
      </c>
      <c r="M5" s="10"/>
      <c r="N5" s="10"/>
      <c r="O5" s="10" t="s">
        <v>23</v>
      </c>
      <c r="P5" s="10" t="s">
        <v>24</v>
      </c>
      <c r="Q5" s="10" t="s">
        <v>25</v>
      </c>
      <c r="R5" s="10" t="s">
        <v>37</v>
      </c>
      <c r="S5" s="10" t="s">
        <v>38</v>
      </c>
      <c r="T5" s="10" t="s">
        <v>39</v>
      </c>
      <c r="U5" s="10" t="s">
        <v>40</v>
      </c>
      <c r="V5" s="10" t="s">
        <v>41</v>
      </c>
      <c r="W5" s="10" t="s">
        <v>42</v>
      </c>
      <c r="X5" s="11" t="s">
        <v>29</v>
      </c>
      <c r="Z5" s="9" t="s">
        <v>30</v>
      </c>
      <c r="AA5" s="24" t="s">
        <v>91</v>
      </c>
      <c r="AB5" s="10" t="s">
        <v>50</v>
      </c>
      <c r="AC5" s="10" t="s">
        <v>52</v>
      </c>
      <c r="AD5" s="24" t="s">
        <v>93</v>
      </c>
      <c r="AE5" s="28" t="s">
        <v>94</v>
      </c>
    </row>
    <row r="6" spans="1:31" x14ac:dyDescent="0.2">
      <c r="C6" s="10" t="s">
        <v>62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1"/>
      <c r="Z6" s="29"/>
      <c r="AA6" s="23" t="s">
        <v>92</v>
      </c>
      <c r="AB6" s="2" t="s">
        <v>88</v>
      </c>
      <c r="AC6" s="10"/>
      <c r="AD6" s="10"/>
      <c r="AE6" s="11"/>
    </row>
    <row r="7" spans="1:31" x14ac:dyDescent="0.2">
      <c r="A7" s="9">
        <v>-2</v>
      </c>
      <c r="B7" s="2">
        <v>512</v>
      </c>
      <c r="C7" s="10">
        <f>'3 Data'!B7</f>
        <v>735.46300000000008</v>
      </c>
      <c r="D7" s="2">
        <f>'3 Data'!J7</f>
        <v>40045.03</v>
      </c>
      <c r="E7" s="2">
        <f>'3 Data'!F7</f>
        <v>10.670000000000073</v>
      </c>
      <c r="F7" s="2">
        <f>'3 Data'!O7</f>
        <v>33891.593000000001</v>
      </c>
      <c r="G7" s="14">
        <f>'4 Results'!$E$4*C7+'4 Results'!$E$5*D7+'4 Results'!$E$6*E7</f>
        <v>33902.337390859633</v>
      </c>
      <c r="H7" s="14">
        <f t="shared" ref="H7:H44" si="0">F7-G7</f>
        <v>-10.744390859632404</v>
      </c>
      <c r="I7" s="14">
        <f t="shared" ref="I7:I44" si="1">H7*H7</f>
        <v>115.44193494455234</v>
      </c>
      <c r="J7" s="14">
        <f>'4 Results'!$E$4*C7</f>
        <v>715.24728016043821</v>
      </c>
      <c r="K7" s="14">
        <f>'4 Results'!$E$5*D7</f>
        <v>33170.101803783189</v>
      </c>
      <c r="L7" s="14">
        <f>'4 Results'!$E$6*E7</f>
        <v>16.988306916007616</v>
      </c>
      <c r="M7" s="14">
        <f>('4 Results'!$E$6-'4 Results'!$E$25)*E7</f>
        <v>10.648245589067148</v>
      </c>
      <c r="O7" s="10">
        <f t="shared" ref="O7:O44" si="2">C7*C7</f>
        <v>540905.82436900015</v>
      </c>
      <c r="P7" s="10">
        <f t="shared" ref="P7:P44" si="3">D7*D7</f>
        <v>1603604427.7008998</v>
      </c>
      <c r="Q7" s="10">
        <f t="shared" ref="Q7:Q44" si="4">E7*E7</f>
        <v>113.84890000000155</v>
      </c>
      <c r="R7" s="10">
        <f t="shared" ref="R7:R44" si="5">C7*D7</f>
        <v>29451637.898890004</v>
      </c>
      <c r="S7" s="10">
        <f t="shared" ref="S7:S44" si="6">C7*E7</f>
        <v>7847.3902100000541</v>
      </c>
      <c r="T7" s="10">
        <f t="shared" ref="T7:T44" si="7">D7*E7</f>
        <v>427280.47010000289</v>
      </c>
      <c r="U7" s="10">
        <f t="shared" ref="U7:U44" si="8">F7*C7</f>
        <v>24926012.662559003</v>
      </c>
      <c r="V7" s="10">
        <f t="shared" ref="V7:V44" si="9">F7*D7</f>
        <v>1357189858.43279</v>
      </c>
      <c r="W7" s="10">
        <f t="shared" ref="W7:W44" si="10">F7*E7</f>
        <v>361623.2973100025</v>
      </c>
      <c r="X7" s="11">
        <f t="shared" ref="X7:X44" si="11">F7*F7</f>
        <v>1148640076.0776491</v>
      </c>
      <c r="Z7" s="29">
        <v>471.9599915</v>
      </c>
      <c r="AE7" s="11"/>
    </row>
    <row r="8" spans="1:31" x14ac:dyDescent="0.2">
      <c r="A8" s="2">
        <v>-1</v>
      </c>
      <c r="B8" s="2">
        <v>513</v>
      </c>
      <c r="C8" s="10">
        <f>'3 Data'!B8</f>
        <v>812.86199999999997</v>
      </c>
      <c r="D8" s="2">
        <f>'3 Data'!J8</f>
        <v>42908.26</v>
      </c>
      <c r="E8" s="2">
        <f>'3 Data'!F8</f>
        <v>-14.680000000000064</v>
      </c>
      <c r="F8" s="2">
        <f>'3 Data'!O8</f>
        <v>36497.122000000003</v>
      </c>
      <c r="G8" s="14">
        <f>'4 Results'!$E$4*C8+'4 Results'!$E$5*D8+'4 Results'!$E$6*E8</f>
        <v>36308.918615389732</v>
      </c>
      <c r="H8" s="14">
        <f t="shared" si="0"/>
        <v>188.20338461027131</v>
      </c>
      <c r="I8" s="14">
        <f t="shared" si="1"/>
        <v>35420.513978761708</v>
      </c>
      <c r="J8" s="14">
        <f>'4 Results'!$E$4*C8</f>
        <v>790.51880875825702</v>
      </c>
      <c r="K8" s="14">
        <f>'4 Results'!$E$5*D8</f>
        <v>35541.772660007948</v>
      </c>
      <c r="L8" s="14">
        <f>'4 Results'!$E$6*E8</f>
        <v>-23.372853376475273</v>
      </c>
      <c r="M8" s="14">
        <f>('4 Results'!$E$6-'4 Results'!$E$25)*E8</f>
        <v>-14.650069845127025</v>
      </c>
      <c r="O8" s="10">
        <f t="shared" si="2"/>
        <v>660744.63104399992</v>
      </c>
      <c r="P8" s="10">
        <f t="shared" si="3"/>
        <v>1841118776.2276001</v>
      </c>
      <c r="Q8" s="10">
        <f t="shared" si="4"/>
        <v>215.50240000000187</v>
      </c>
      <c r="R8" s="10">
        <f t="shared" si="5"/>
        <v>34878494.040119998</v>
      </c>
      <c r="S8" s="10">
        <f t="shared" si="6"/>
        <v>-11932.814160000051</v>
      </c>
      <c r="T8" s="10">
        <f t="shared" si="7"/>
        <v>-629893.25680000277</v>
      </c>
      <c r="U8" s="10">
        <f t="shared" si="8"/>
        <v>29667123.583164003</v>
      </c>
      <c r="V8" s="10">
        <f t="shared" si="9"/>
        <v>1566028000.0277202</v>
      </c>
      <c r="W8" s="10">
        <f t="shared" si="10"/>
        <v>-535777.75096000242</v>
      </c>
      <c r="X8" s="11">
        <f t="shared" si="11"/>
        <v>1332039914.2828841</v>
      </c>
      <c r="Z8" s="29">
        <v>473.02999879999999</v>
      </c>
      <c r="AE8" s="11"/>
    </row>
    <row r="9" spans="1:31" x14ac:dyDescent="0.2">
      <c r="A9" s="2">
        <v>0</v>
      </c>
      <c r="B9" s="2">
        <v>514</v>
      </c>
      <c r="C9" s="10">
        <f>'3 Data'!B9</f>
        <v>807.19899999999996</v>
      </c>
      <c r="D9" s="2">
        <f>'3 Data'!J9</f>
        <v>45914.549999999996</v>
      </c>
      <c r="E9" s="2">
        <f>'3 Data'!F9</f>
        <v>50.380000000000109</v>
      </c>
      <c r="F9" s="2">
        <f>'3 Data'!O9</f>
        <v>38915.048999999999</v>
      </c>
      <c r="G9" s="14">
        <f>'4 Results'!$E$4*C9+'4 Results'!$E$5*D9+'4 Results'!$E$6*E9</f>
        <v>38897.167283162191</v>
      </c>
      <c r="H9" s="14">
        <f t="shared" si="0"/>
        <v>17.881716837808199</v>
      </c>
      <c r="I9" s="14">
        <f t="shared" si="1"/>
        <v>319.75579706755326</v>
      </c>
      <c r="J9" s="14">
        <f>'4 Results'!$E$4*C9</f>
        <v>785.01146801161372</v>
      </c>
      <c r="K9" s="14">
        <f>'4 Results'!$E$5*D9</f>
        <v>38031.942984557463</v>
      </c>
      <c r="L9" s="14">
        <f>'4 Results'!$E$6*E9</f>
        <v>80.212830593107739</v>
      </c>
      <c r="M9" s="14">
        <f>('4 Results'!$E$6-'4 Results'!$E$25)*E9</f>
        <v>50.27728329683228</v>
      </c>
      <c r="O9" s="10">
        <f t="shared" si="2"/>
        <v>651570.2256009999</v>
      </c>
      <c r="P9" s="10">
        <f t="shared" si="3"/>
        <v>2108145901.7024996</v>
      </c>
      <c r="Q9" s="10">
        <f t="shared" si="4"/>
        <v>2538.144400000011</v>
      </c>
      <c r="R9" s="10">
        <f t="shared" si="5"/>
        <v>37062178.845449992</v>
      </c>
      <c r="S9" s="10">
        <f t="shared" si="6"/>
        <v>40666.685620000084</v>
      </c>
      <c r="T9" s="10">
        <f t="shared" si="7"/>
        <v>2313175.0290000048</v>
      </c>
      <c r="U9" s="10">
        <f t="shared" si="8"/>
        <v>31412188.637750998</v>
      </c>
      <c r="V9" s="10">
        <f t="shared" si="9"/>
        <v>1786766963.0629499</v>
      </c>
      <c r="W9" s="10">
        <f t="shared" si="10"/>
        <v>1960540.1686200041</v>
      </c>
      <c r="X9" s="11">
        <f t="shared" si="11"/>
        <v>1514381038.672401</v>
      </c>
      <c r="Z9" s="29">
        <v>473.92999270000001</v>
      </c>
      <c r="AE9" s="11"/>
    </row>
    <row r="10" spans="1:31" x14ac:dyDescent="0.2">
      <c r="A10" s="2">
        <v>1</v>
      </c>
      <c r="B10" s="2">
        <v>515</v>
      </c>
      <c r="C10" s="10">
        <f>'3 Data'!B10</f>
        <v>808.53000000000009</v>
      </c>
      <c r="D10" s="2">
        <f>'3 Data'!J10</f>
        <v>47586.29</v>
      </c>
      <c r="E10" s="2">
        <f>'3 Data'!F10</f>
        <v>80.399999999999864</v>
      </c>
      <c r="F10" s="2">
        <f>'3 Data'!O10</f>
        <v>40405.019999999997</v>
      </c>
      <c r="G10" s="14">
        <f>'4 Results'!$E$4*C10+'4 Results'!$E$5*D10+'4 Results'!$E$6*E10</f>
        <v>40330.994011167044</v>
      </c>
      <c r="H10" s="14">
        <f t="shared" si="0"/>
        <v>74.025988832952862</v>
      </c>
      <c r="I10" s="14">
        <f t="shared" si="1"/>
        <v>5479.8470226964619</v>
      </c>
      <c r="J10" s="14">
        <f>'4 Results'!$E$4*C10</f>
        <v>786.30588272709724</v>
      </c>
      <c r="K10" s="14">
        <f>'4 Results'!$E$5*D10</f>
        <v>39416.678767985686</v>
      </c>
      <c r="L10" s="14">
        <f>'4 Results'!$E$6*E10</f>
        <v>128.00936045426434</v>
      </c>
      <c r="M10" s="14">
        <f>('4 Results'!$E$6-'4 Results'!$E$25)*E10</f>
        <v>80.236077353420001</v>
      </c>
      <c r="O10" s="10">
        <f t="shared" si="2"/>
        <v>653720.76090000011</v>
      </c>
      <c r="P10" s="10">
        <f t="shared" si="3"/>
        <v>2264454995.9640999</v>
      </c>
      <c r="Q10" s="10">
        <f t="shared" si="4"/>
        <v>6464.159999999978</v>
      </c>
      <c r="R10" s="10">
        <f t="shared" si="5"/>
        <v>38474943.053700007</v>
      </c>
      <c r="S10" s="10">
        <f t="shared" si="6"/>
        <v>65005.811999999896</v>
      </c>
      <c r="T10" s="10">
        <f t="shared" si="7"/>
        <v>3825937.7159999935</v>
      </c>
      <c r="U10" s="10">
        <f t="shared" si="8"/>
        <v>32668670.820599999</v>
      </c>
      <c r="V10" s="10">
        <f t="shared" si="9"/>
        <v>1922724999.1757998</v>
      </c>
      <c r="W10" s="10">
        <f t="shared" si="10"/>
        <v>3248563.6079999944</v>
      </c>
      <c r="X10" s="11">
        <f t="shared" si="11"/>
        <v>1632565641.2003996</v>
      </c>
      <c r="Z10" s="29">
        <v>475</v>
      </c>
      <c r="AE10" s="11"/>
    </row>
    <row r="11" spans="1:31" x14ac:dyDescent="0.2">
      <c r="A11" s="2">
        <v>2</v>
      </c>
      <c r="B11" s="2">
        <v>516</v>
      </c>
      <c r="C11" s="10">
        <f>'3 Data'!B11</f>
        <v>881.58300000000008</v>
      </c>
      <c r="D11" s="2">
        <f>'3 Data'!J11</f>
        <v>47923.880000000005</v>
      </c>
      <c r="E11" s="2">
        <f>'3 Data'!F11</f>
        <v>5.3399999999999181</v>
      </c>
      <c r="F11" s="2">
        <f>'3 Data'!O11</f>
        <v>40619.463000000003</v>
      </c>
      <c r="G11" s="14">
        <f>'4 Results'!$E$4*C11+'4 Results'!$E$5*D11+'4 Results'!$E$6*E11</f>
        <v>40562.164322669923</v>
      </c>
      <c r="H11" s="14">
        <f t="shared" si="0"/>
        <v>57.298677330079954</v>
      </c>
      <c r="I11" s="14">
        <f t="shared" si="1"/>
        <v>3283.1384237766183</v>
      </c>
      <c r="J11" s="14">
        <f>'4 Results'!$E$4*C11</f>
        <v>857.35087011267672</v>
      </c>
      <c r="K11" s="14">
        <f>'4 Results'!$E$5*D11</f>
        <v>39696.311338318119</v>
      </c>
      <c r="L11" s="14">
        <f>'4 Results'!$E$6*E11</f>
        <v>8.5021142391263975</v>
      </c>
      <c r="M11" s="14">
        <f>('4 Results'!$E$6-'4 Results'!$E$25)*E11</f>
        <v>5.329112600339017</v>
      </c>
      <c r="O11" s="10">
        <f t="shared" si="2"/>
        <v>777188.5858890001</v>
      </c>
      <c r="P11" s="10">
        <f t="shared" si="3"/>
        <v>2296698274.2544003</v>
      </c>
      <c r="Q11" s="10">
        <f t="shared" si="4"/>
        <v>28.515599999999125</v>
      </c>
      <c r="R11" s="10">
        <f t="shared" si="5"/>
        <v>42248877.902040005</v>
      </c>
      <c r="S11" s="10">
        <f t="shared" si="6"/>
        <v>4707.6532199999283</v>
      </c>
      <c r="T11" s="10">
        <f t="shared" si="7"/>
        <v>255913.51919999611</v>
      </c>
      <c r="U11" s="10">
        <f t="shared" si="8"/>
        <v>35809428.049929008</v>
      </c>
      <c r="V11" s="10">
        <f t="shared" si="9"/>
        <v>1946642270.4764404</v>
      </c>
      <c r="W11" s="10">
        <f t="shared" si="10"/>
        <v>216907.93241999668</v>
      </c>
      <c r="X11" s="11">
        <f t="shared" si="11"/>
        <v>1649940774.4083693</v>
      </c>
      <c r="Z11" s="29">
        <v>476.05999759999997</v>
      </c>
      <c r="AE11" s="11"/>
    </row>
    <row r="12" spans="1:31" x14ac:dyDescent="0.2">
      <c r="A12" s="2">
        <v>3</v>
      </c>
      <c r="B12" s="2">
        <v>517</v>
      </c>
      <c r="C12" s="10">
        <f>'3 Data'!B12</f>
        <v>921.27300000000002</v>
      </c>
      <c r="D12" s="2">
        <f>'3 Data'!J12</f>
        <v>47918.63</v>
      </c>
      <c r="E12" s="2">
        <f>'3 Data'!F12</f>
        <v>-11.009999999999991</v>
      </c>
      <c r="F12" s="2">
        <f>'3 Data'!O12</f>
        <v>40777.602999999996</v>
      </c>
      <c r="G12" s="14">
        <f>'4 Results'!$E$4*C12+'4 Results'!$E$5*D12+'4 Results'!$E$6*E12</f>
        <v>40570.382926423859</v>
      </c>
      <c r="H12" s="14">
        <f t="shared" si="0"/>
        <v>207.2200735761362</v>
      </c>
      <c r="I12" s="14">
        <f t="shared" si="1"/>
        <v>42940.158892899301</v>
      </c>
      <c r="J12" s="14">
        <f>'4 Results'!$E$4*C12</f>
        <v>895.94990847295833</v>
      </c>
      <c r="K12" s="14">
        <f>'4 Results'!$E$5*D12</f>
        <v>39691.962657983255</v>
      </c>
      <c r="L12" s="14">
        <f>'4 Results'!$E$6*E12</f>
        <v>-17.529640032356365</v>
      </c>
      <c r="M12" s="14">
        <f>('4 Results'!$E$6-'4 Results'!$E$25)*E12</f>
        <v>-10.987552383845212</v>
      </c>
      <c r="O12" s="10">
        <f t="shared" si="2"/>
        <v>848743.94052900001</v>
      </c>
      <c r="P12" s="10">
        <f t="shared" si="3"/>
        <v>2296195101.0768995</v>
      </c>
      <c r="Q12" s="10">
        <f t="shared" si="4"/>
        <v>121.2200999999998</v>
      </c>
      <c r="R12" s="10">
        <f t="shared" si="5"/>
        <v>44146140.015989996</v>
      </c>
      <c r="S12" s="10">
        <f t="shared" si="6"/>
        <v>-10143.215729999993</v>
      </c>
      <c r="T12" s="10">
        <f t="shared" si="7"/>
        <v>-527584.11629999953</v>
      </c>
      <c r="U12" s="10">
        <f t="shared" si="8"/>
        <v>37567304.648618996</v>
      </c>
      <c r="V12" s="10">
        <f t="shared" si="9"/>
        <v>1954006870.4438896</v>
      </c>
      <c r="W12" s="10">
        <f t="shared" si="10"/>
        <v>-448961.40902999957</v>
      </c>
      <c r="X12" s="11">
        <f t="shared" si="11"/>
        <v>1662812906.4256086</v>
      </c>
      <c r="Z12" s="29">
        <v>476.9599915</v>
      </c>
      <c r="AE12" s="11"/>
    </row>
    <row r="13" spans="1:31" x14ac:dyDescent="0.2">
      <c r="A13" s="2">
        <v>4</v>
      </c>
      <c r="B13" s="2">
        <v>518</v>
      </c>
      <c r="C13" s="10">
        <f>'3 Data'!B13</f>
        <v>847.87400000000002</v>
      </c>
      <c r="D13" s="2">
        <f>'3 Data'!J13</f>
        <v>48098.899999999994</v>
      </c>
      <c r="E13" s="2">
        <f>'3 Data'!F13</f>
        <v>1.6699999999998454</v>
      </c>
      <c r="F13" s="2">
        <f>'3 Data'!O13</f>
        <v>40470.773999999998</v>
      </c>
      <c r="G13" s="14">
        <f>'4 Results'!$E$4*C13+'4 Results'!$E$5*D13+'4 Results'!$E$6*E13</f>
        <v>40668.51124838851</v>
      </c>
      <c r="H13" s="14">
        <f t="shared" si="0"/>
        <v>-197.73724838851194</v>
      </c>
      <c r="I13" s="14">
        <f t="shared" si="1"/>
        <v>39100.019400260069</v>
      </c>
      <c r="J13" s="14">
        <f>'4 Results'!$E$4*C13</f>
        <v>824.56843161212907</v>
      </c>
      <c r="K13" s="14">
        <f>'4 Results'!$E$5*D13</f>
        <v>39841.283915881373</v>
      </c>
      <c r="L13" s="14">
        <f>'4 Results'!$E$6*E13</f>
        <v>2.6589008950074882</v>
      </c>
      <c r="M13" s="14">
        <f>('4 Results'!$E$6-'4 Results'!$E$25)*E13</f>
        <v>1.6665951390572042</v>
      </c>
      <c r="O13" s="10">
        <f t="shared" si="2"/>
        <v>718890.31987600005</v>
      </c>
      <c r="P13" s="10">
        <f t="shared" si="3"/>
        <v>2313504181.2099996</v>
      </c>
      <c r="Q13" s="10">
        <f t="shared" si="4"/>
        <v>2.7888999999994835</v>
      </c>
      <c r="R13" s="10">
        <f t="shared" si="5"/>
        <v>40781806.738599993</v>
      </c>
      <c r="S13" s="10">
        <f t="shared" si="6"/>
        <v>1415.949579999869</v>
      </c>
      <c r="T13" s="10">
        <f t="shared" si="7"/>
        <v>80325.16299999255</v>
      </c>
      <c r="U13" s="10">
        <f t="shared" si="8"/>
        <v>34314117.034475997</v>
      </c>
      <c r="V13" s="10">
        <f t="shared" si="9"/>
        <v>1946599711.5485997</v>
      </c>
      <c r="W13" s="10">
        <f t="shared" si="10"/>
        <v>67586.192579993745</v>
      </c>
      <c r="X13" s="11">
        <f t="shared" si="11"/>
        <v>1637883548.1590757</v>
      </c>
      <c r="Z13" s="29">
        <v>478.02999879999999</v>
      </c>
      <c r="AE13" s="11"/>
    </row>
    <row r="14" spans="1:31" x14ac:dyDescent="0.2">
      <c r="A14" s="2">
        <v>5</v>
      </c>
      <c r="B14" s="2">
        <v>519</v>
      </c>
      <c r="C14" s="10">
        <f>'3 Data'!B14</f>
        <v>868.20600000000002</v>
      </c>
      <c r="D14" s="2">
        <f>'3 Data'!J14</f>
        <v>47083.12</v>
      </c>
      <c r="E14" s="2">
        <f>'3 Data'!F14</f>
        <v>48.700000000000045</v>
      </c>
      <c r="F14" s="2">
        <f>'3 Data'!O14</f>
        <v>40045.425999999999</v>
      </c>
      <c r="G14" s="14">
        <f>'4 Results'!$E$4*C14+'4 Results'!$E$5*D14+'4 Results'!$E$6*E14</f>
        <v>39921.772534219206</v>
      </c>
      <c r="H14" s="14">
        <f t="shared" si="0"/>
        <v>123.65346578079334</v>
      </c>
      <c r="I14" s="14">
        <f t="shared" si="1"/>
        <v>15290.17959960183</v>
      </c>
      <c r="J14" s="14">
        <f>'4 Results'!$E$4*C14</f>
        <v>844.34156459124847</v>
      </c>
      <c r="K14" s="14">
        <f>'4 Results'!$E$5*D14</f>
        <v>38999.892961492107</v>
      </c>
      <c r="L14" s="14">
        <f>'4 Results'!$E$6*E14</f>
        <v>77.538008135854355</v>
      </c>
      <c r="M14" s="14">
        <f>('4 Results'!$E$6-'4 Results'!$E$25)*E14</f>
        <v>48.600708546163737</v>
      </c>
      <c r="O14" s="10">
        <f t="shared" si="2"/>
        <v>753781.658436</v>
      </c>
      <c r="P14" s="10">
        <f t="shared" si="3"/>
        <v>2216820188.9344001</v>
      </c>
      <c r="Q14" s="10">
        <f t="shared" si="4"/>
        <v>2371.6900000000046</v>
      </c>
      <c r="R14" s="10">
        <f t="shared" si="5"/>
        <v>40877847.28272</v>
      </c>
      <c r="S14" s="10">
        <f t="shared" si="6"/>
        <v>42281.632200000044</v>
      </c>
      <c r="T14" s="10">
        <f t="shared" si="7"/>
        <v>2292947.9440000025</v>
      </c>
      <c r="U14" s="10">
        <f t="shared" si="8"/>
        <v>34767679.125756003</v>
      </c>
      <c r="V14" s="10">
        <f t="shared" si="9"/>
        <v>1885463597.8091202</v>
      </c>
      <c r="W14" s="10">
        <f t="shared" si="10"/>
        <v>1950212.2462000018</v>
      </c>
      <c r="X14" s="11">
        <f t="shared" si="11"/>
        <v>1603636143.521476</v>
      </c>
      <c r="Z14" s="29">
        <v>478.92999270000001</v>
      </c>
      <c r="AE14" s="11"/>
    </row>
    <row r="15" spans="1:31" x14ac:dyDescent="0.2">
      <c r="A15" s="2">
        <v>6</v>
      </c>
      <c r="B15" s="2">
        <v>520</v>
      </c>
      <c r="C15" s="10">
        <f>'3 Data'!B15</f>
        <v>951.58400000000006</v>
      </c>
      <c r="D15" s="2">
        <f>'3 Data'!J15</f>
        <v>46003.090000000004</v>
      </c>
      <c r="E15" s="2">
        <f>'3 Data'!F15</f>
        <v>60.389999999999873</v>
      </c>
      <c r="F15" s="2">
        <f>'3 Data'!O15</f>
        <v>38721.174000000006</v>
      </c>
      <c r="G15" s="14">
        <f>'4 Results'!$E$4*C15+'4 Results'!$E$5*D15+'4 Results'!$E$6*E15</f>
        <v>39126.860505428645</v>
      </c>
      <c r="H15" s="14">
        <f t="shared" si="0"/>
        <v>-405.68650542863907</v>
      </c>
      <c r="I15" s="14">
        <f t="shared" si="1"/>
        <v>164581.54068690119</v>
      </c>
      <c r="J15" s="14">
        <f>'4 Results'!$E$4*C15</f>
        <v>925.42774802293297</v>
      </c>
      <c r="K15" s="14">
        <f>'4 Results'!$E$5*D15</f>
        <v>38105.282443004799</v>
      </c>
      <c r="L15" s="14">
        <f>'4 Results'!$E$6*E15</f>
        <v>96.150314400908215</v>
      </c>
      <c r="M15" s="14">
        <f>('4 Results'!$E$6-'4 Results'!$E$25)*E15</f>
        <v>60.266874519565079</v>
      </c>
      <c r="O15" s="10">
        <f t="shared" si="2"/>
        <v>905512.10905600013</v>
      </c>
      <c r="P15" s="10">
        <f t="shared" si="3"/>
        <v>2116284289.5481002</v>
      </c>
      <c r="Q15" s="10">
        <f t="shared" si="4"/>
        <v>3646.9520999999845</v>
      </c>
      <c r="R15" s="10">
        <f t="shared" si="5"/>
        <v>43775804.394560009</v>
      </c>
      <c r="S15" s="10">
        <f t="shared" si="6"/>
        <v>57466.157759999885</v>
      </c>
      <c r="T15" s="10">
        <f t="shared" si="7"/>
        <v>2778126.6050999942</v>
      </c>
      <c r="U15" s="10">
        <f t="shared" si="8"/>
        <v>36846449.639616005</v>
      </c>
      <c r="V15" s="10">
        <f t="shared" si="9"/>
        <v>1781293652.4276605</v>
      </c>
      <c r="W15" s="10">
        <f t="shared" si="10"/>
        <v>2338371.6978599955</v>
      </c>
      <c r="X15" s="11">
        <f t="shared" si="11"/>
        <v>1499329315.9382765</v>
      </c>
      <c r="Z15" s="29">
        <v>480</v>
      </c>
      <c r="AE15" s="11"/>
    </row>
    <row r="16" spans="1:31" x14ac:dyDescent="0.2">
      <c r="A16" s="2">
        <v>7</v>
      </c>
      <c r="B16" s="2">
        <v>521</v>
      </c>
      <c r="C16" s="10">
        <f>'3 Data'!B16</f>
        <v>892.88700000000006</v>
      </c>
      <c r="D16" s="2">
        <f>'3 Data'!J16</f>
        <v>44400.009999999995</v>
      </c>
      <c r="E16" s="2">
        <f>'3 Data'!F16</f>
        <v>40.029999999999973</v>
      </c>
      <c r="F16" s="2">
        <f>'3 Data'!O16</f>
        <v>37658.597000000002</v>
      </c>
      <c r="G16" s="14">
        <f>'4 Results'!$E$4*C16+'4 Results'!$E$5*D16+'4 Results'!$E$6*E16</f>
        <v>37709.497285146266</v>
      </c>
      <c r="H16" s="14">
        <f t="shared" si="0"/>
        <v>-50.90028514626465</v>
      </c>
      <c r="I16" s="14">
        <f t="shared" si="1"/>
        <v>2590.8390279710497</v>
      </c>
      <c r="J16" s="14">
        <f>'4 Results'!$E$4*C16</f>
        <v>868.34415632140997</v>
      </c>
      <c r="K16" s="14">
        <f>'4 Results'!$E$5*D16</f>
        <v>36777.419115155899</v>
      </c>
      <c r="L16" s="14">
        <f>'4 Results'!$E$6*E16</f>
        <v>63.7340136689578</v>
      </c>
      <c r="M16" s="14">
        <f>('4 Results'!$E$6-'4 Results'!$E$25)*E16</f>
        <v>39.948385279320973</v>
      </c>
      <c r="O16" s="10">
        <f t="shared" si="2"/>
        <v>797247.19476900005</v>
      </c>
      <c r="P16" s="10">
        <f t="shared" si="3"/>
        <v>1971360888.0000994</v>
      </c>
      <c r="Q16" s="10">
        <f t="shared" si="4"/>
        <v>1602.4008999999978</v>
      </c>
      <c r="R16" s="10">
        <f t="shared" si="5"/>
        <v>39644191.728869997</v>
      </c>
      <c r="S16" s="10">
        <f t="shared" si="6"/>
        <v>35742.266609999977</v>
      </c>
      <c r="T16" s="10">
        <f t="shared" si="7"/>
        <v>1777332.4002999985</v>
      </c>
      <c r="U16" s="10">
        <f t="shared" si="8"/>
        <v>33624871.699539006</v>
      </c>
      <c r="V16" s="10">
        <f t="shared" si="9"/>
        <v>1672042083.3859699</v>
      </c>
      <c r="W16" s="10">
        <f t="shared" si="10"/>
        <v>1507473.6379099991</v>
      </c>
      <c r="X16" s="11">
        <f t="shared" si="11"/>
        <v>1418169928.008409</v>
      </c>
      <c r="Z16" s="29">
        <v>481.0400085</v>
      </c>
      <c r="AE16" s="11"/>
    </row>
    <row r="17" spans="1:31" x14ac:dyDescent="0.2">
      <c r="A17" s="2">
        <v>8</v>
      </c>
      <c r="B17" s="2">
        <v>522</v>
      </c>
      <c r="C17" s="10">
        <f>'3 Data'!B17</f>
        <v>911.56100000000004</v>
      </c>
      <c r="D17" s="2">
        <f>'3 Data'!J17</f>
        <v>42838.409999999996</v>
      </c>
      <c r="E17" s="2">
        <f>'3 Data'!F17</f>
        <v>120.10000000000002</v>
      </c>
      <c r="F17" s="2">
        <f>'3 Data'!O17</f>
        <v>36311.271000000001</v>
      </c>
      <c r="G17" s="14">
        <f>'4 Results'!$E$4*C17+'4 Results'!$E$5*D17+'4 Results'!$E$6*E17</f>
        <v>36561.637328977384</v>
      </c>
      <c r="H17" s="14">
        <f t="shared" si="0"/>
        <v>-250.36632897738309</v>
      </c>
      <c r="I17" s="14">
        <f t="shared" si="1"/>
        <v>62683.298685611218</v>
      </c>
      <c r="J17" s="14">
        <f>'4 Results'!$E$4*C17</f>
        <v>886.504862855547</v>
      </c>
      <c r="K17" s="14">
        <f>'4 Results'!$E$5*D17</f>
        <v>35483.914503552718</v>
      </c>
      <c r="L17" s="14">
        <f>'4 Results'!$E$6*E17</f>
        <v>191.21796256911912</v>
      </c>
      <c r="M17" s="14">
        <f>('4 Results'!$E$6-'4 Results'!$E$25)*E17</f>
        <v>119.85513544957414</v>
      </c>
      <c r="O17" s="10">
        <f t="shared" si="2"/>
        <v>830943.45672100002</v>
      </c>
      <c r="P17" s="10">
        <f t="shared" si="3"/>
        <v>1835129371.3280997</v>
      </c>
      <c r="Q17" s="10">
        <f t="shared" si="4"/>
        <v>14424.010000000006</v>
      </c>
      <c r="R17" s="10">
        <f t="shared" si="5"/>
        <v>39049823.858010001</v>
      </c>
      <c r="S17" s="10">
        <f t="shared" si="6"/>
        <v>109478.47610000003</v>
      </c>
      <c r="T17" s="10">
        <f t="shared" si="7"/>
        <v>5144893.0410000002</v>
      </c>
      <c r="U17" s="10">
        <f t="shared" si="8"/>
        <v>33099938.504031003</v>
      </c>
      <c r="V17" s="10">
        <f t="shared" si="9"/>
        <v>1555517114.7191098</v>
      </c>
      <c r="W17" s="10">
        <f t="shared" si="10"/>
        <v>4360983.6471000006</v>
      </c>
      <c r="X17" s="11">
        <f t="shared" si="11"/>
        <v>1318508401.6354411</v>
      </c>
      <c r="Z17" s="29">
        <v>481.94000240000003</v>
      </c>
      <c r="AE17" s="11"/>
    </row>
    <row r="18" spans="1:31" x14ac:dyDescent="0.2">
      <c r="A18" s="2">
        <v>9</v>
      </c>
      <c r="B18" s="2">
        <v>523</v>
      </c>
      <c r="C18" s="10">
        <f>'3 Data'!B18</f>
        <v>914.90499999999997</v>
      </c>
      <c r="D18" s="2">
        <f>'3 Data'!J18</f>
        <v>40647.46</v>
      </c>
      <c r="E18" s="2">
        <f>'3 Data'!F18</f>
        <v>46.039999999999964</v>
      </c>
      <c r="F18" s="2">
        <f>'3 Data'!O18</f>
        <v>34621.464999999997</v>
      </c>
      <c r="G18" s="14">
        <f>'4 Results'!$E$4*C18+'4 Results'!$E$5*D18+'4 Results'!$E$6*E18</f>
        <v>34632.166478494051</v>
      </c>
      <c r="H18" s="14">
        <f t="shared" si="0"/>
        <v>-10.701478494054754</v>
      </c>
      <c r="I18" s="14">
        <f t="shared" si="1"/>
        <v>114.52164195871642</v>
      </c>
      <c r="J18" s="14">
        <f>'4 Results'!$E$4*C18</f>
        <v>889.75694610767039</v>
      </c>
      <c r="K18" s="14">
        <f>'4 Results'!$E$5*D18</f>
        <v>33669.106659807847</v>
      </c>
      <c r="L18" s="14">
        <f>'4 Results'!$E$6*E18</f>
        <v>73.302872578536522</v>
      </c>
      <c r="M18" s="14">
        <f>('4 Results'!$E$6-'4 Results'!$E$25)*E18</f>
        <v>45.946131857605231</v>
      </c>
      <c r="O18" s="10">
        <f t="shared" si="2"/>
        <v>837051.15902499994</v>
      </c>
      <c r="P18" s="10">
        <f t="shared" si="3"/>
        <v>1652216004.4515998</v>
      </c>
      <c r="Q18" s="10">
        <f t="shared" si="4"/>
        <v>2119.6815999999967</v>
      </c>
      <c r="R18" s="10">
        <f t="shared" si="5"/>
        <v>37188564.3913</v>
      </c>
      <c r="S18" s="10">
        <f t="shared" si="6"/>
        <v>42122.226199999968</v>
      </c>
      <c r="T18" s="10">
        <f t="shared" si="7"/>
        <v>1871409.0583999986</v>
      </c>
      <c r="U18" s="10">
        <f t="shared" si="8"/>
        <v>31675351.435824998</v>
      </c>
      <c r="V18" s="10">
        <f t="shared" si="9"/>
        <v>1407274613.7288997</v>
      </c>
      <c r="W18" s="10">
        <f t="shared" si="10"/>
        <v>1593972.2485999987</v>
      </c>
      <c r="X18" s="11">
        <f t="shared" si="11"/>
        <v>1198645838.7462246</v>
      </c>
      <c r="Z18" s="29">
        <v>482.98001099999999</v>
      </c>
      <c r="AE18" s="11"/>
    </row>
    <row r="19" spans="1:31" x14ac:dyDescent="0.2">
      <c r="A19" s="2">
        <v>10</v>
      </c>
      <c r="B19" s="2">
        <v>524</v>
      </c>
      <c r="C19" s="10">
        <f>'3 Data'!B19</f>
        <v>930.24600000000009</v>
      </c>
      <c r="D19" s="2">
        <f>'3 Data'!J19</f>
        <v>39076.420000000006</v>
      </c>
      <c r="E19" s="2">
        <f>'3 Data'!F19</f>
        <v>32.3599999999999</v>
      </c>
      <c r="F19" s="2">
        <f>'3 Data'!O19</f>
        <v>33158.866000000002</v>
      </c>
      <c r="G19" s="14">
        <f>'4 Results'!$E$4*C19+'4 Results'!$E$5*D19+'4 Results'!$E$6*E19</f>
        <v>33323.981149261133</v>
      </c>
      <c r="H19" s="14">
        <f t="shared" si="0"/>
        <v>-165.11514926113159</v>
      </c>
      <c r="I19" s="14">
        <f t="shared" si="1"/>
        <v>27263.012515525763</v>
      </c>
      <c r="J19" s="14">
        <f>'4 Results'!$E$4*C19</f>
        <v>904.67626703196083</v>
      </c>
      <c r="K19" s="14">
        <f>'4 Results'!$E$5*D19</f>
        <v>32367.782706802558</v>
      </c>
      <c r="L19" s="14">
        <f>'4 Results'!$E$6*E19</f>
        <v>51.522175426616769</v>
      </c>
      <c r="M19" s="14">
        <f>('4 Results'!$E$6-'4 Results'!$E$25)*E19</f>
        <v>32.294023173590396</v>
      </c>
      <c r="O19" s="10">
        <f t="shared" si="2"/>
        <v>865357.6205160002</v>
      </c>
      <c r="P19" s="10">
        <f t="shared" si="3"/>
        <v>1526966600.0164003</v>
      </c>
      <c r="Q19" s="10">
        <f t="shared" si="4"/>
        <v>1047.1695999999936</v>
      </c>
      <c r="R19" s="10">
        <f t="shared" si="5"/>
        <v>36350683.399320006</v>
      </c>
      <c r="S19" s="10">
        <f t="shared" si="6"/>
        <v>30102.760559999911</v>
      </c>
      <c r="T19" s="10">
        <f t="shared" si="7"/>
        <v>1264512.9511999963</v>
      </c>
      <c r="U19" s="10">
        <f t="shared" si="8"/>
        <v>30845902.461036004</v>
      </c>
      <c r="V19" s="10">
        <f t="shared" si="9"/>
        <v>1295729774.5397203</v>
      </c>
      <c r="W19" s="10">
        <f t="shared" si="10"/>
        <v>1073020.9037599966</v>
      </c>
      <c r="X19" s="11">
        <f t="shared" si="11"/>
        <v>1099510394.405956</v>
      </c>
      <c r="Z19" s="29">
        <v>484.01998900000001</v>
      </c>
      <c r="AE19" s="11"/>
    </row>
    <row r="20" spans="1:31" x14ac:dyDescent="0.2">
      <c r="A20" s="2">
        <v>11</v>
      </c>
      <c r="B20" s="2">
        <v>525</v>
      </c>
      <c r="C20" s="10">
        <f>'3 Data'!B20</f>
        <v>1001.6080000000001</v>
      </c>
      <c r="D20" s="2">
        <f>'3 Data'!J20</f>
        <v>36980.18</v>
      </c>
      <c r="E20" s="2">
        <f>'3 Data'!F20</f>
        <v>58.389999999999986</v>
      </c>
      <c r="F20" s="2">
        <f>'3 Data'!O20</f>
        <v>31644.788</v>
      </c>
      <c r="G20" s="14">
        <f>'4 Results'!$E$4*C20+'4 Results'!$E$5*D20+'4 Results'!$E$6*E20</f>
        <v>31698.467793296073</v>
      </c>
      <c r="H20" s="14">
        <f t="shared" si="0"/>
        <v>-53.679793296072603</v>
      </c>
      <c r="I20" s="14">
        <f t="shared" si="1"/>
        <v>2881.5202083090812</v>
      </c>
      <c r="J20" s="14">
        <f>'4 Results'!$E$4*C20</f>
        <v>974.0767350457279</v>
      </c>
      <c r="K20" s="14">
        <f>'4 Results'!$E$5*D20</f>
        <v>30631.425056298547</v>
      </c>
      <c r="L20" s="14">
        <f>'4 Results'!$E$6*E20</f>
        <v>92.966001951797338</v>
      </c>
      <c r="M20" s="14">
        <f>('4 Results'!$E$6-'4 Results'!$E$25)*E20</f>
        <v>58.270952197340804</v>
      </c>
      <c r="O20" s="10">
        <f t="shared" si="2"/>
        <v>1003218.5856640001</v>
      </c>
      <c r="P20" s="10">
        <f t="shared" si="3"/>
        <v>1367533712.8324001</v>
      </c>
      <c r="Q20" s="10">
        <f t="shared" si="4"/>
        <v>3409.3920999999982</v>
      </c>
      <c r="R20" s="10">
        <f t="shared" si="5"/>
        <v>37039644.129440002</v>
      </c>
      <c r="S20" s="10">
        <f t="shared" si="6"/>
        <v>58483.891119999993</v>
      </c>
      <c r="T20" s="10">
        <f t="shared" si="7"/>
        <v>2159272.7101999996</v>
      </c>
      <c r="U20" s="10">
        <f t="shared" si="8"/>
        <v>31695672.819104001</v>
      </c>
      <c r="V20" s="10">
        <f t="shared" si="9"/>
        <v>1170229956.3018401</v>
      </c>
      <c r="W20" s="10">
        <f t="shared" si="10"/>
        <v>1847739.1713199995</v>
      </c>
      <c r="X20" s="11">
        <f t="shared" si="11"/>
        <v>1001392607.564944</v>
      </c>
      <c r="Z20" s="29">
        <v>485.07000729999999</v>
      </c>
      <c r="AE20" s="11"/>
    </row>
    <row r="21" spans="1:31" x14ac:dyDescent="0.2">
      <c r="A21" s="2">
        <v>12</v>
      </c>
      <c r="B21" s="2">
        <v>526</v>
      </c>
      <c r="C21" s="10">
        <f>'3 Data'!B21</f>
        <v>995.61300000000006</v>
      </c>
      <c r="D21" s="2">
        <f>'3 Data'!J21</f>
        <v>35490.370000000003</v>
      </c>
      <c r="E21" s="2">
        <f>'3 Data'!F21</f>
        <v>46.039999999999964</v>
      </c>
      <c r="F21" s="2">
        <f>'3 Data'!O21</f>
        <v>30337.483</v>
      </c>
      <c r="G21" s="14">
        <f>'4 Results'!$E$4*C21+'4 Results'!$E$5*D21+'4 Results'!$E$6*E21</f>
        <v>30438.934934657784</v>
      </c>
      <c r="H21" s="14">
        <f t="shared" si="0"/>
        <v>-101.45193465778357</v>
      </c>
      <c r="I21" s="14">
        <f t="shared" si="1"/>
        <v>10292.495045807187</v>
      </c>
      <c r="J21" s="14">
        <f>'4 Results'!$E$4*C21</f>
        <v>968.24652000491437</v>
      </c>
      <c r="K21" s="14">
        <f>'4 Results'!$E$5*D21</f>
        <v>29397.385542074331</v>
      </c>
      <c r="L21" s="14">
        <f>'4 Results'!$E$6*E21</f>
        <v>73.302872578536522</v>
      </c>
      <c r="M21" s="14">
        <f>('4 Results'!$E$6-'4 Results'!$E$25)*E21</f>
        <v>45.946131857605231</v>
      </c>
      <c r="O21" s="10">
        <f t="shared" si="2"/>
        <v>991245.24576900015</v>
      </c>
      <c r="P21" s="10">
        <f t="shared" si="3"/>
        <v>1259566362.7369001</v>
      </c>
      <c r="Q21" s="10">
        <f t="shared" si="4"/>
        <v>2119.6815999999967</v>
      </c>
      <c r="R21" s="10">
        <f t="shared" si="5"/>
        <v>35334673.746810004</v>
      </c>
      <c r="S21" s="10">
        <f t="shared" si="6"/>
        <v>45838.02251999997</v>
      </c>
      <c r="T21" s="10">
        <f t="shared" si="7"/>
        <v>1633976.6347999987</v>
      </c>
      <c r="U21" s="10">
        <f t="shared" si="8"/>
        <v>30204392.462079003</v>
      </c>
      <c r="V21" s="10">
        <f t="shared" si="9"/>
        <v>1076688496.5387101</v>
      </c>
      <c r="W21" s="10">
        <f t="shared" si="10"/>
        <v>1396737.7173199989</v>
      </c>
      <c r="X21" s="11">
        <f t="shared" si="11"/>
        <v>920362874.77528906</v>
      </c>
      <c r="Z21" s="29">
        <v>485.97000120000001</v>
      </c>
      <c r="AE21" s="11"/>
    </row>
    <row r="22" spans="1:31" x14ac:dyDescent="0.2">
      <c r="A22" s="2">
        <v>13</v>
      </c>
      <c r="B22" s="2">
        <v>527</v>
      </c>
      <c r="C22" s="10">
        <f>'3 Data'!B22</f>
        <v>978.28000000000009</v>
      </c>
      <c r="D22" s="2">
        <f>'3 Data'!J22</f>
        <v>33392.79</v>
      </c>
      <c r="E22" s="2">
        <f>'3 Data'!F22</f>
        <v>49.709999999999695</v>
      </c>
      <c r="F22" s="2">
        <f>'3 Data'!O22</f>
        <v>28648.469999999998</v>
      </c>
      <c r="G22" s="14">
        <f>'4 Results'!$E$4*C22+'4 Results'!$E$5*D22+'4 Results'!$E$6*E22</f>
        <v>28690.45398192311</v>
      </c>
      <c r="H22" s="14">
        <f t="shared" si="0"/>
        <v>-41.983981923112879</v>
      </c>
      <c r="I22" s="14">
        <f t="shared" si="1"/>
        <v>1762.654738120269</v>
      </c>
      <c r="J22" s="14">
        <f>'4 Results'!$E$4*C22</f>
        <v>951.38995331560318</v>
      </c>
      <c r="K22" s="14">
        <f>'4 Results'!$E$5*D22</f>
        <v>27659.917942684853</v>
      </c>
      <c r="L22" s="14">
        <f>'4 Results'!$E$6*E22</f>
        <v>79.146085922654876</v>
      </c>
      <c r="M22" s="14">
        <f>('4 Results'!$E$6-'4 Results'!$E$25)*E22</f>
        <v>49.608649318886698</v>
      </c>
      <c r="O22" s="10">
        <f t="shared" si="2"/>
        <v>957031.75840000017</v>
      </c>
      <c r="P22" s="10">
        <f t="shared" si="3"/>
        <v>1115078423.9841001</v>
      </c>
      <c r="Q22" s="10">
        <f t="shared" si="4"/>
        <v>2471.0840999999696</v>
      </c>
      <c r="R22" s="10">
        <f t="shared" si="5"/>
        <v>32667498.601200003</v>
      </c>
      <c r="S22" s="10">
        <f t="shared" si="6"/>
        <v>48630.298799999706</v>
      </c>
      <c r="T22" s="10">
        <f t="shared" si="7"/>
        <v>1659955.5908999899</v>
      </c>
      <c r="U22" s="10">
        <f t="shared" si="8"/>
        <v>28026225.231600001</v>
      </c>
      <c r="V22" s="10">
        <f t="shared" si="9"/>
        <v>956652342.53129995</v>
      </c>
      <c r="W22" s="10">
        <f t="shared" si="10"/>
        <v>1424115.4436999911</v>
      </c>
      <c r="X22" s="11">
        <f t="shared" si="11"/>
        <v>820734833.34089983</v>
      </c>
      <c r="Z22" s="29">
        <v>487.01000979999998</v>
      </c>
      <c r="AE22" s="11"/>
    </row>
    <row r="23" spans="1:31" x14ac:dyDescent="0.2">
      <c r="A23" s="2">
        <v>14</v>
      </c>
      <c r="B23" s="2">
        <v>528</v>
      </c>
      <c r="C23" s="10">
        <f>'3 Data'!B23</f>
        <v>1024.6379999999999</v>
      </c>
      <c r="D23" s="2">
        <f>'3 Data'!J23</f>
        <v>31888.210000000006</v>
      </c>
      <c r="E23" s="2">
        <f>'3 Data'!F23</f>
        <v>28.360000000000127</v>
      </c>
      <c r="F23" s="2">
        <f>'3 Data'!O23</f>
        <v>27647.347999999998</v>
      </c>
      <c r="G23" s="14">
        <f>'4 Results'!$E$4*C23+'4 Results'!$E$5*D23+'4 Results'!$E$6*E23</f>
        <v>27455.27139956841</v>
      </c>
      <c r="H23" s="14">
        <f t="shared" si="0"/>
        <v>192.0766004315883</v>
      </c>
      <c r="I23" s="14">
        <f t="shared" si="1"/>
        <v>36893.420433356026</v>
      </c>
      <c r="J23" s="14">
        <f>'4 Results'!$E$4*C23</f>
        <v>996.4737079214467</v>
      </c>
      <c r="K23" s="14">
        <f>'4 Results'!$E$5*D23</f>
        <v>26413.64414111857</v>
      </c>
      <c r="L23" s="14">
        <f>'4 Results'!$E$6*E23</f>
        <v>45.153550528395016</v>
      </c>
      <c r="M23" s="14">
        <f>('4 Results'!$E$6-'4 Results'!$E$25)*E23</f>
        <v>28.302178529141859</v>
      </c>
      <c r="O23" s="10">
        <f t="shared" si="2"/>
        <v>1049883.0310439998</v>
      </c>
      <c r="P23" s="10">
        <f t="shared" si="3"/>
        <v>1016857937.0041004</v>
      </c>
      <c r="Q23" s="10">
        <f t="shared" si="4"/>
        <v>804.28960000000723</v>
      </c>
      <c r="R23" s="10">
        <f t="shared" si="5"/>
        <v>32673871.717980005</v>
      </c>
      <c r="S23" s="10">
        <f t="shared" si="6"/>
        <v>29058.733680000129</v>
      </c>
      <c r="T23" s="10">
        <f t="shared" si="7"/>
        <v>904349.63560000423</v>
      </c>
      <c r="U23" s="10">
        <f t="shared" si="8"/>
        <v>28328523.360023998</v>
      </c>
      <c r="V23" s="10">
        <f t="shared" si="9"/>
        <v>881624438.96708012</v>
      </c>
      <c r="W23" s="10">
        <f t="shared" si="10"/>
        <v>784078.78928000352</v>
      </c>
      <c r="X23" s="11">
        <f t="shared" si="11"/>
        <v>764375851.43310392</v>
      </c>
      <c r="Z23" s="29">
        <v>488.0499878</v>
      </c>
      <c r="AE23" s="11"/>
    </row>
    <row r="24" spans="1:31" x14ac:dyDescent="0.2">
      <c r="A24" s="2">
        <v>15</v>
      </c>
      <c r="B24" s="2">
        <v>529</v>
      </c>
      <c r="C24" s="10">
        <f>'3 Data'!B24</f>
        <v>988.94299999999998</v>
      </c>
      <c r="D24" s="2">
        <f>'3 Data'!J24</f>
        <v>30413.87</v>
      </c>
      <c r="E24" s="2">
        <f>'3 Data'!F24</f>
        <v>99.430000000000064</v>
      </c>
      <c r="F24" s="2">
        <f>'3 Data'!O24</f>
        <v>26466.413</v>
      </c>
      <c r="G24" s="14">
        <f>'4 Results'!$E$4*C24+'4 Results'!$E$5*D24+'4 Results'!$E$6*E24</f>
        <v>26312.486690422102</v>
      </c>
      <c r="H24" s="14">
        <f t="shared" si="0"/>
        <v>153.92630957789879</v>
      </c>
      <c r="I24" s="14">
        <f t="shared" si="1"/>
        <v>23693.308780271138</v>
      </c>
      <c r="J24" s="14">
        <f>'4 Results'!$E$4*C24</f>
        <v>961.75985873348372</v>
      </c>
      <c r="K24" s="14">
        <f>'4 Results'!$E$5*D24</f>
        <v>25192.418738281063</v>
      </c>
      <c r="L24" s="14">
        <f>'4 Results'!$E$6*E24</f>
        <v>158.30809340755638</v>
      </c>
      <c r="M24" s="14">
        <f>('4 Results'!$E$6-'4 Results'!$E$25)*E24</f>
        <v>99.227278249385193</v>
      </c>
      <c r="O24" s="10">
        <f t="shared" si="2"/>
        <v>978008.25724900002</v>
      </c>
      <c r="P24" s="10">
        <f t="shared" si="3"/>
        <v>925003488.37689996</v>
      </c>
      <c r="Q24" s="10">
        <f t="shared" si="4"/>
        <v>9886.3249000000123</v>
      </c>
      <c r="R24" s="10">
        <f t="shared" si="5"/>
        <v>30077583.83941</v>
      </c>
      <c r="S24" s="10">
        <f t="shared" si="6"/>
        <v>98330.602490000063</v>
      </c>
      <c r="T24" s="10">
        <f t="shared" si="7"/>
        <v>3024051.0941000017</v>
      </c>
      <c r="U24" s="10">
        <f t="shared" si="8"/>
        <v>26173773.871459</v>
      </c>
      <c r="V24" s="10">
        <f t="shared" si="9"/>
        <v>804946044.34830999</v>
      </c>
      <c r="W24" s="10">
        <f t="shared" si="10"/>
        <v>2631555.4445900018</v>
      </c>
      <c r="X24" s="11">
        <f t="shared" si="11"/>
        <v>700471017.08656907</v>
      </c>
      <c r="Z24" s="29">
        <v>488.9500122</v>
      </c>
      <c r="AE24" s="11"/>
    </row>
    <row r="25" spans="1:31" x14ac:dyDescent="0.2">
      <c r="A25" s="2">
        <v>16</v>
      </c>
      <c r="B25" s="2">
        <v>530</v>
      </c>
      <c r="C25" s="10">
        <f>'3 Data'!B25</f>
        <v>1111.0309999999999</v>
      </c>
      <c r="D25" s="2">
        <f>'3 Data'!J25</f>
        <v>29074.530000000002</v>
      </c>
      <c r="E25" s="2">
        <f>'3 Data'!F25</f>
        <v>77.740000000000236</v>
      </c>
      <c r="F25" s="2">
        <f>'3 Data'!O25</f>
        <v>25149.561000000002</v>
      </c>
      <c r="G25" s="14">
        <f>'4 Results'!$E$4*C25+'4 Results'!$E$5*D25+'4 Results'!$E$6*E25</f>
        <v>25287.282786801079</v>
      </c>
      <c r="H25" s="14">
        <f t="shared" si="0"/>
        <v>-137.72178680107754</v>
      </c>
      <c r="I25" s="14">
        <f t="shared" si="1"/>
        <v>18967.290559681456</v>
      </c>
      <c r="J25" s="14">
        <f>'4 Results'!$E$4*C25</f>
        <v>1080.4920178498874</v>
      </c>
      <c r="K25" s="14">
        <f>'4 Results'!$E$5*D25</f>
        <v>24083.016544054244</v>
      </c>
      <c r="L25" s="14">
        <f>'4 Results'!$E$6*E25</f>
        <v>123.77422489694723</v>
      </c>
      <c r="M25" s="14">
        <f>('4 Results'!$E$6-'4 Results'!$E$25)*E25</f>
        <v>77.581500664861949</v>
      </c>
      <c r="O25" s="10">
        <f t="shared" si="2"/>
        <v>1234389.8829609999</v>
      </c>
      <c r="P25" s="10">
        <f t="shared" si="3"/>
        <v>845328294.72090018</v>
      </c>
      <c r="Q25" s="10">
        <f t="shared" si="4"/>
        <v>6043.5076000000372</v>
      </c>
      <c r="R25" s="10">
        <f t="shared" si="5"/>
        <v>32302704.14043</v>
      </c>
      <c r="S25" s="10">
        <f t="shared" si="6"/>
        <v>86371.549940000259</v>
      </c>
      <c r="T25" s="10">
        <f t="shared" si="7"/>
        <v>2260253.9622000069</v>
      </c>
      <c r="U25" s="10">
        <f t="shared" si="8"/>
        <v>27941941.907391001</v>
      </c>
      <c r="V25" s="10">
        <f t="shared" si="9"/>
        <v>731211665.78133011</v>
      </c>
      <c r="W25" s="10">
        <f t="shared" si="10"/>
        <v>1955126.8721400062</v>
      </c>
      <c r="X25" s="11">
        <f t="shared" si="11"/>
        <v>632500418.49272108</v>
      </c>
      <c r="Z25" s="29">
        <v>490</v>
      </c>
      <c r="AE25" s="11"/>
    </row>
    <row r="26" spans="1:31" x14ac:dyDescent="0.2">
      <c r="A26" s="2">
        <v>17</v>
      </c>
      <c r="B26" s="2">
        <v>531</v>
      </c>
      <c r="C26" s="10">
        <f>'3 Data'!B26</f>
        <v>1084.357</v>
      </c>
      <c r="D26" s="2">
        <f>'3 Data'!J26</f>
        <v>27469.46</v>
      </c>
      <c r="E26" s="2">
        <f>'3 Data'!F26</f>
        <v>86.420000000000073</v>
      </c>
      <c r="F26" s="2">
        <f>'3 Data'!O26</f>
        <v>24221.017</v>
      </c>
      <c r="G26" s="14">
        <f>'4 Results'!$E$4*C26+'4 Results'!$E$5*D26+'4 Results'!$E$6*E26</f>
        <v>23945.650208046278</v>
      </c>
      <c r="H26" s="14">
        <f t="shared" si="0"/>
        <v>275.36679195372199</v>
      </c>
      <c r="I26" s="14">
        <f t="shared" si="1"/>
        <v>75826.870110884411</v>
      </c>
      <c r="J26" s="14">
        <f>'4 Results'!$E$4*C26</f>
        <v>1054.5512078417707</v>
      </c>
      <c r="K26" s="14">
        <f>'4 Results'!$E$5*D26</f>
        <v>22753.504859278419</v>
      </c>
      <c r="L26" s="14">
        <f>'4 Results'!$E$6*E26</f>
        <v>137.59414092608895</v>
      </c>
      <c r="M26" s="14">
        <f>('4 Results'!$E$6-'4 Results'!$E$25)*E26</f>
        <v>86.243803543315607</v>
      </c>
      <c r="O26" s="10">
        <f t="shared" si="2"/>
        <v>1175830.103449</v>
      </c>
      <c r="P26" s="10">
        <f t="shared" si="3"/>
        <v>754571232.69159997</v>
      </c>
      <c r="Q26" s="10">
        <f t="shared" si="4"/>
        <v>7468.4164000000128</v>
      </c>
      <c r="R26" s="10">
        <f t="shared" si="5"/>
        <v>29786701.237219997</v>
      </c>
      <c r="S26" s="10">
        <f t="shared" si="6"/>
        <v>93710.131940000079</v>
      </c>
      <c r="T26" s="10">
        <f t="shared" si="7"/>
        <v>2373910.733200002</v>
      </c>
      <c r="U26" s="10">
        <f t="shared" si="8"/>
        <v>26264229.331069</v>
      </c>
      <c r="V26" s="10">
        <f t="shared" si="9"/>
        <v>665338257.64082003</v>
      </c>
      <c r="W26" s="10">
        <f t="shared" si="10"/>
        <v>2093180.2891400016</v>
      </c>
      <c r="X26" s="11">
        <f t="shared" si="11"/>
        <v>586657664.51428902</v>
      </c>
      <c r="Z26" s="29">
        <v>491.05999759999997</v>
      </c>
      <c r="AE26" s="11"/>
    </row>
    <row r="27" spans="1:31" x14ac:dyDescent="0.2">
      <c r="A27" s="2">
        <v>18</v>
      </c>
      <c r="B27" s="2">
        <v>532</v>
      </c>
      <c r="C27" s="10">
        <f>'3 Data'!B27</f>
        <v>1102.384</v>
      </c>
      <c r="D27" s="2">
        <f>'3 Data'!J27</f>
        <v>26307.96</v>
      </c>
      <c r="E27" s="2">
        <f>'3 Data'!F27</f>
        <v>85.75</v>
      </c>
      <c r="F27" s="2">
        <f>'3 Data'!O27</f>
        <v>23007.844000000001</v>
      </c>
      <c r="G27" s="14">
        <f>'4 Results'!$E$4*C27+'4 Results'!$E$5*D27+'4 Results'!$E$6*E27</f>
        <v>23000.021199957813</v>
      </c>
      <c r="H27" s="14">
        <f t="shared" si="0"/>
        <v>7.8228000421877368</v>
      </c>
      <c r="I27" s="14">
        <f t="shared" si="1"/>
        <v>61.196200500052456</v>
      </c>
      <c r="J27" s="14">
        <f>'4 Results'!$E$4*C27</f>
        <v>1072.0826985074495</v>
      </c>
      <c r="K27" s="14">
        <f>'4 Results'!$E$5*D27</f>
        <v>21791.411105194726</v>
      </c>
      <c r="L27" s="14">
        <f>'4 Results'!$E$6*E27</f>
        <v>136.52739625563666</v>
      </c>
      <c r="M27" s="14">
        <f>('4 Results'!$E$6-'4 Results'!$E$25)*E27</f>
        <v>85.575169565370359</v>
      </c>
      <c r="O27" s="10">
        <f t="shared" si="2"/>
        <v>1215250.483456</v>
      </c>
      <c r="P27" s="10">
        <f t="shared" si="3"/>
        <v>692108759.36159992</v>
      </c>
      <c r="Q27" s="10">
        <f t="shared" si="4"/>
        <v>7353.0625</v>
      </c>
      <c r="R27" s="10">
        <f t="shared" si="5"/>
        <v>29001474.17664</v>
      </c>
      <c r="S27" s="10">
        <f t="shared" si="6"/>
        <v>94529.428</v>
      </c>
      <c r="T27" s="10">
        <f t="shared" si="7"/>
        <v>2255907.5699999998</v>
      </c>
      <c r="U27" s="10">
        <f t="shared" si="8"/>
        <v>25363479.100096002</v>
      </c>
      <c r="V27" s="10">
        <f t="shared" si="9"/>
        <v>605289439.63823998</v>
      </c>
      <c r="W27" s="10">
        <f t="shared" si="10"/>
        <v>1972922.6230000001</v>
      </c>
      <c r="X27" s="11">
        <f t="shared" si="11"/>
        <v>529360885.52833605</v>
      </c>
      <c r="Z27" s="29">
        <v>491.9599915</v>
      </c>
      <c r="AE27" s="11"/>
    </row>
    <row r="28" spans="1:31" x14ac:dyDescent="0.2">
      <c r="A28" s="2">
        <v>19</v>
      </c>
      <c r="B28" s="2">
        <v>533</v>
      </c>
      <c r="C28" s="10">
        <f>'3 Data'!B28</f>
        <v>1198.8009999999999</v>
      </c>
      <c r="D28" s="2">
        <f>'3 Data'!J28</f>
        <v>25168.38</v>
      </c>
      <c r="E28" s="2">
        <f>'3 Data'!F28</f>
        <v>-14.679999999999836</v>
      </c>
      <c r="F28" s="2">
        <f>'3 Data'!O28</f>
        <v>22210.981</v>
      </c>
      <c r="G28" s="14">
        <f>'4 Results'!$E$4*C28+'4 Results'!$E$5*D28+'4 Results'!$E$6*E28</f>
        <v>21989.950751621465</v>
      </c>
      <c r="H28" s="14">
        <f t="shared" si="0"/>
        <v>221.03024837853445</v>
      </c>
      <c r="I28" s="14">
        <f t="shared" si="1"/>
        <v>48854.370698276631</v>
      </c>
      <c r="J28" s="14">
        <f>'4 Results'!$E$4*C28</f>
        <v>1165.8494780887868</v>
      </c>
      <c r="K28" s="14">
        <f>'4 Results'!$E$5*D28</f>
        <v>20847.47412690915</v>
      </c>
      <c r="L28" s="14">
        <f>'4 Results'!$E$6*E28</f>
        <v>-23.372853376474911</v>
      </c>
      <c r="M28" s="14">
        <f>('4 Results'!$E$6-'4 Results'!$E$25)*E28</f>
        <v>-14.650069845126797</v>
      </c>
      <c r="O28" s="10">
        <f t="shared" si="2"/>
        <v>1437123.8376009997</v>
      </c>
      <c r="P28" s="10">
        <f t="shared" si="3"/>
        <v>633447351.82440007</v>
      </c>
      <c r="Q28" s="10">
        <f t="shared" si="4"/>
        <v>215.50239999999519</v>
      </c>
      <c r="R28" s="10">
        <f t="shared" si="5"/>
        <v>30171879.112379998</v>
      </c>
      <c r="S28" s="10">
        <f t="shared" si="6"/>
        <v>-17598.398679999802</v>
      </c>
      <c r="T28" s="10">
        <f t="shared" si="7"/>
        <v>-369471.81839999591</v>
      </c>
      <c r="U28" s="10">
        <f t="shared" si="8"/>
        <v>26626546.233780999</v>
      </c>
      <c r="V28" s="10">
        <f t="shared" si="9"/>
        <v>559014409.98078001</v>
      </c>
      <c r="W28" s="10">
        <f t="shared" si="10"/>
        <v>-326057.20107999636</v>
      </c>
      <c r="X28" s="11">
        <f t="shared" si="11"/>
        <v>493327676.98236102</v>
      </c>
      <c r="Z28" s="29">
        <v>493.02999879999999</v>
      </c>
      <c r="AE28" s="11"/>
    </row>
    <row r="29" spans="1:31" x14ac:dyDescent="0.2">
      <c r="A29" s="2">
        <v>20</v>
      </c>
      <c r="B29" s="2">
        <v>534</v>
      </c>
      <c r="C29" s="10">
        <f>'3 Data'!B29</f>
        <v>1163.4390000000001</v>
      </c>
      <c r="D29" s="2">
        <f>'3 Data'!J29</f>
        <v>24128.21</v>
      </c>
      <c r="E29" s="2">
        <f>'3 Data'!F29</f>
        <v>113.44999999999982</v>
      </c>
      <c r="F29" s="2">
        <f>'3 Data'!O29</f>
        <v>21274.749</v>
      </c>
      <c r="G29" s="14">
        <f>'4 Results'!$E$4*C29+'4 Results'!$E$5*D29+'4 Results'!$E$6*E29</f>
        <v>21297.970045547972</v>
      </c>
      <c r="H29" s="14">
        <f t="shared" si="0"/>
        <v>-23.221045547972608</v>
      </c>
      <c r="I29" s="14">
        <f t="shared" si="1"/>
        <v>539.21695634101843</v>
      </c>
      <c r="J29" s="14">
        <f>'4 Results'!$E$4*C29</f>
        <v>1131.4594757079283</v>
      </c>
      <c r="K29" s="14">
        <f>'4 Results'!$E$5*D29</f>
        <v>19985.880446164218</v>
      </c>
      <c r="L29" s="14">
        <f>'4 Results'!$E$6*E29</f>
        <v>180.63012367582454</v>
      </c>
      <c r="M29" s="14">
        <f>('4 Results'!$E$6-'4 Results'!$E$25)*E29</f>
        <v>113.21869372817787</v>
      </c>
      <c r="O29" s="10">
        <f t="shared" si="2"/>
        <v>1353590.3067210002</v>
      </c>
      <c r="P29" s="10">
        <f t="shared" si="3"/>
        <v>582170517.80409992</v>
      </c>
      <c r="Q29" s="10">
        <f t="shared" si="4"/>
        <v>12870.902499999958</v>
      </c>
      <c r="R29" s="10">
        <f t="shared" si="5"/>
        <v>28071700.51419</v>
      </c>
      <c r="S29" s="10">
        <f t="shared" si="6"/>
        <v>131992.1545499998</v>
      </c>
      <c r="T29" s="10">
        <f t="shared" si="7"/>
        <v>2737345.4244999955</v>
      </c>
      <c r="U29" s="10">
        <f t="shared" si="8"/>
        <v>24751872.701811001</v>
      </c>
      <c r="V29" s="10">
        <f t="shared" si="9"/>
        <v>513321611.56928998</v>
      </c>
      <c r="W29" s="10">
        <f t="shared" si="10"/>
        <v>2413620.2740499959</v>
      </c>
      <c r="X29" s="11">
        <f t="shared" si="11"/>
        <v>452614945.01300097</v>
      </c>
      <c r="Z29" s="29">
        <v>493.92999270000001</v>
      </c>
      <c r="AE29" s="11"/>
    </row>
    <row r="30" spans="1:31" x14ac:dyDescent="0.2">
      <c r="A30" s="2">
        <v>21</v>
      </c>
      <c r="B30" s="2">
        <v>535</v>
      </c>
      <c r="C30" s="10">
        <f>'3 Data'!B30</f>
        <v>1218.162</v>
      </c>
      <c r="D30" s="2">
        <f>'3 Data'!J30</f>
        <v>22825.05</v>
      </c>
      <c r="E30" s="2">
        <f>'3 Data'!F30</f>
        <v>81.75</v>
      </c>
      <c r="F30" s="2">
        <f>'3 Data'!O30</f>
        <v>20277.912</v>
      </c>
      <c r="G30" s="14">
        <f>'4 Results'!$E$4*C30+'4 Results'!$E$5*D30+'4 Results'!$E$6*E30</f>
        <v>20221.283944211224</v>
      </c>
      <c r="H30" s="14">
        <f t="shared" si="0"/>
        <v>56.628055788776692</v>
      </c>
      <c r="I30" s="14">
        <f t="shared" si="1"/>
        <v>3206.7367024168052</v>
      </c>
      <c r="J30" s="14">
        <f>'4 Results'!$E$4*C30</f>
        <v>1184.6783010087518</v>
      </c>
      <c r="K30" s="14">
        <f>'4 Results'!$E$5*D30</f>
        <v>18906.446871845055</v>
      </c>
      <c r="L30" s="14">
        <f>'4 Results'!$E$6*E30</f>
        <v>130.15877135741454</v>
      </c>
      <c r="M30" s="14">
        <f>('4 Results'!$E$6-'4 Results'!$E$25)*E30</f>
        <v>81.583324920921598</v>
      </c>
      <c r="O30" s="10">
        <f t="shared" si="2"/>
        <v>1483918.658244</v>
      </c>
      <c r="P30" s="10">
        <f t="shared" si="3"/>
        <v>520982907.50249994</v>
      </c>
      <c r="Q30" s="10">
        <f t="shared" si="4"/>
        <v>6683.0625</v>
      </c>
      <c r="R30" s="10">
        <f t="shared" si="5"/>
        <v>27804608.5581</v>
      </c>
      <c r="S30" s="10">
        <f t="shared" si="6"/>
        <v>99584.743499999997</v>
      </c>
      <c r="T30" s="10">
        <f t="shared" si="7"/>
        <v>1865947.8374999999</v>
      </c>
      <c r="U30" s="10">
        <f t="shared" si="8"/>
        <v>24701781.837744001</v>
      </c>
      <c r="V30" s="10">
        <f t="shared" si="9"/>
        <v>462844355.2956</v>
      </c>
      <c r="W30" s="10">
        <f t="shared" si="10"/>
        <v>1657719.3060000001</v>
      </c>
      <c r="X30" s="11">
        <f t="shared" si="11"/>
        <v>411193715.07974398</v>
      </c>
      <c r="Z30" s="29">
        <v>495</v>
      </c>
      <c r="AE30" s="11"/>
    </row>
    <row r="31" spans="1:31" x14ac:dyDescent="0.2">
      <c r="A31" s="2">
        <v>22</v>
      </c>
      <c r="B31" s="2">
        <v>536</v>
      </c>
      <c r="C31" s="10">
        <f>'3 Data'!B31</f>
        <v>1227.837</v>
      </c>
      <c r="D31" s="2">
        <f>'3 Data'!J31</f>
        <v>22114.809999999998</v>
      </c>
      <c r="E31" s="2">
        <f>'3 Data'!F31</f>
        <v>117.78999999999996</v>
      </c>
      <c r="F31" s="2">
        <f>'3 Data'!O31</f>
        <v>19686.447</v>
      </c>
      <c r="G31" s="14">
        <f>'4 Results'!$E$4*C31+'4 Results'!$E$5*D31+'4 Results'!$E$6*E31</f>
        <v>19699.768275081966</v>
      </c>
      <c r="H31" s="14">
        <f t="shared" si="0"/>
        <v>-13.321275081965723</v>
      </c>
      <c r="I31" s="14">
        <f t="shared" si="1"/>
        <v>177.45636980940088</v>
      </c>
      <c r="J31" s="14">
        <f>'4 Results'!$E$4*C31</f>
        <v>1194.087363647596</v>
      </c>
      <c r="K31" s="14">
        <f>'4 Results'!$E$5*D31</f>
        <v>18318.140829743974</v>
      </c>
      <c r="L31" s="14">
        <f>'4 Results'!$E$6*E31</f>
        <v>187.54008169039574</v>
      </c>
      <c r="M31" s="14">
        <f>('4 Results'!$E$6-'4 Results'!$E$25)*E31</f>
        <v>117.54984516740491</v>
      </c>
      <c r="O31" s="10">
        <f t="shared" si="2"/>
        <v>1507583.698569</v>
      </c>
      <c r="P31" s="10">
        <f t="shared" si="3"/>
        <v>489064821.33609992</v>
      </c>
      <c r="Q31" s="10">
        <f t="shared" si="4"/>
        <v>13874.484099999991</v>
      </c>
      <c r="R31" s="10">
        <f t="shared" si="5"/>
        <v>27153381.965969998</v>
      </c>
      <c r="S31" s="10">
        <f t="shared" si="6"/>
        <v>144626.92022999996</v>
      </c>
      <c r="T31" s="10">
        <f t="shared" si="7"/>
        <v>2604903.469899999</v>
      </c>
      <c r="U31" s="10">
        <f t="shared" si="8"/>
        <v>24171748.025139</v>
      </c>
      <c r="V31" s="10">
        <f t="shared" si="9"/>
        <v>435362034.98006994</v>
      </c>
      <c r="W31" s="10">
        <f t="shared" si="10"/>
        <v>2318866.5921299993</v>
      </c>
      <c r="X31" s="11">
        <f t="shared" si="11"/>
        <v>387556195.48380899</v>
      </c>
      <c r="Z31" s="29">
        <v>496.05999759999997</v>
      </c>
      <c r="AE31" s="11"/>
    </row>
    <row r="32" spans="1:31" x14ac:dyDescent="0.2">
      <c r="A32" s="2">
        <v>23</v>
      </c>
      <c r="B32" s="2">
        <v>537</v>
      </c>
      <c r="C32" s="10">
        <f>'3 Data'!B32</f>
        <v>1284.2150000000001</v>
      </c>
      <c r="D32" s="2">
        <f>'3 Data'!J32</f>
        <v>21272.74</v>
      </c>
      <c r="E32" s="2">
        <f>'3 Data'!F32</f>
        <v>57.7199999999998</v>
      </c>
      <c r="F32" s="2">
        <f>'3 Data'!O32</f>
        <v>19116.955000000002</v>
      </c>
      <c r="G32" s="14">
        <f>'4 Results'!$E$4*C32+'4 Results'!$E$5*D32+'4 Results'!$E$6*E32</f>
        <v>18961.45230877036</v>
      </c>
      <c r="H32" s="14">
        <f t="shared" si="0"/>
        <v>155.50269122964164</v>
      </c>
      <c r="I32" s="14">
        <f t="shared" si="1"/>
        <v>24181.086979661268</v>
      </c>
      <c r="J32" s="14">
        <f>'4 Results'!$E$4*C32</f>
        <v>1248.9156978545993</v>
      </c>
      <c r="K32" s="14">
        <f>'4 Results'!$E$5*D32</f>
        <v>17620.637353634418</v>
      </c>
      <c r="L32" s="14">
        <f>'4 Results'!$E$6*E32</f>
        <v>91.899257281344845</v>
      </c>
      <c r="M32" s="14">
        <f>('4 Results'!$E$6-'4 Results'!$E$25)*E32</f>
        <v>57.60231821939545</v>
      </c>
      <c r="O32" s="10">
        <f t="shared" si="2"/>
        <v>1649208.1662250003</v>
      </c>
      <c r="P32" s="10">
        <f t="shared" si="3"/>
        <v>452529467.10760009</v>
      </c>
      <c r="Q32" s="10">
        <f t="shared" si="4"/>
        <v>3331.5983999999771</v>
      </c>
      <c r="R32" s="10">
        <f t="shared" si="5"/>
        <v>27318771.799100004</v>
      </c>
      <c r="S32" s="10">
        <f t="shared" si="6"/>
        <v>74124.889799999757</v>
      </c>
      <c r="T32" s="10">
        <f t="shared" si="7"/>
        <v>1227862.5527999958</v>
      </c>
      <c r="U32" s="10">
        <f t="shared" si="8"/>
        <v>24550280.365325004</v>
      </c>
      <c r="V32" s="10">
        <f t="shared" si="9"/>
        <v>406670013.30670005</v>
      </c>
      <c r="W32" s="10">
        <f t="shared" si="10"/>
        <v>1103430.6425999962</v>
      </c>
      <c r="X32" s="11">
        <f t="shared" si="11"/>
        <v>365457968.4720251</v>
      </c>
      <c r="Z32" s="29">
        <v>496.9599915</v>
      </c>
      <c r="AE32" s="11"/>
    </row>
    <row r="33" spans="1:31" x14ac:dyDescent="0.2">
      <c r="A33" s="2">
        <v>24</v>
      </c>
      <c r="B33" s="2">
        <v>538</v>
      </c>
      <c r="C33" s="10">
        <f>'3 Data'!B33</f>
        <v>1277.2139999999999</v>
      </c>
      <c r="D33" s="2">
        <f>'3 Data'!J33</f>
        <v>20531.269999999997</v>
      </c>
      <c r="E33" s="2">
        <f>'3 Data'!F33</f>
        <v>147.49000000000024</v>
      </c>
      <c r="F33" s="2">
        <f>'3 Data'!O33</f>
        <v>18561.383999999998</v>
      </c>
      <c r="G33" s="14">
        <f>'4 Results'!$E$4*C33+'4 Results'!$E$5*D33+'4 Results'!$E$6*E33</f>
        <v>18483.397132303024</v>
      </c>
      <c r="H33" s="14">
        <f t="shared" si="0"/>
        <v>77.986867696974514</v>
      </c>
      <c r="I33" s="14">
        <f t="shared" si="1"/>
        <v>6081.9515331854072</v>
      </c>
      <c r="J33" s="14">
        <f>'4 Results'!$E$4*C33</f>
        <v>1242.1071348019327</v>
      </c>
      <c r="K33" s="14">
        <f>'4 Results'!$E$5*D33</f>
        <v>17006.462875941397</v>
      </c>
      <c r="L33" s="14">
        <f>'4 Results'!$E$6*E33</f>
        <v>234.8271215596954</v>
      </c>
      <c r="M33" s="14">
        <f>('4 Results'!$E$6-'4 Results'!$E$25)*E33</f>
        <v>147.18929165243725</v>
      </c>
      <c r="O33" s="10">
        <f t="shared" si="2"/>
        <v>1631275.6017959998</v>
      </c>
      <c r="P33" s="10">
        <f t="shared" si="3"/>
        <v>421533047.81289989</v>
      </c>
      <c r="Q33" s="10">
        <f t="shared" si="4"/>
        <v>21753.30010000007</v>
      </c>
      <c r="R33" s="10">
        <f t="shared" si="5"/>
        <v>26222825.481779996</v>
      </c>
      <c r="S33" s="10">
        <f t="shared" si="6"/>
        <v>188376.29286000031</v>
      </c>
      <c r="T33" s="10">
        <f t="shared" si="7"/>
        <v>3028157.0123000043</v>
      </c>
      <c r="U33" s="10">
        <f t="shared" si="8"/>
        <v>23706859.504175998</v>
      </c>
      <c r="V33" s="10">
        <f t="shared" si="9"/>
        <v>381088786.47767991</v>
      </c>
      <c r="W33" s="10">
        <f t="shared" si="10"/>
        <v>2737618.5261600041</v>
      </c>
      <c r="X33" s="11">
        <f t="shared" si="11"/>
        <v>344524975.99545592</v>
      </c>
      <c r="Z33" s="29">
        <v>498.02999879999999</v>
      </c>
      <c r="AE33" s="11"/>
    </row>
    <row r="34" spans="1:31" x14ac:dyDescent="0.2">
      <c r="A34" s="2">
        <v>25</v>
      </c>
      <c r="B34" s="2">
        <v>539</v>
      </c>
      <c r="C34" s="10">
        <f>'3 Data'!B34</f>
        <v>1333.252</v>
      </c>
      <c r="D34" s="2">
        <f>'3 Data'!J34</f>
        <v>19839.34</v>
      </c>
      <c r="E34" s="2">
        <f>'3 Data'!F34</f>
        <v>157.1700000000003</v>
      </c>
      <c r="F34" s="2">
        <f>'3 Data'!O34</f>
        <v>18081.691999999999</v>
      </c>
      <c r="G34" s="14">
        <f>'4 Results'!$E$4*C34+'4 Results'!$E$5*D34+'4 Results'!$E$6*E34</f>
        <v>17980.167382632866</v>
      </c>
      <c r="H34" s="14">
        <f t="shared" si="0"/>
        <v>101.52461736713303</v>
      </c>
      <c r="I34" s="14">
        <f t="shared" si="1"/>
        <v>10307.24793154277</v>
      </c>
      <c r="J34" s="14">
        <f>'4 Results'!$E$4*C34</f>
        <v>1296.6048146112917</v>
      </c>
      <c r="K34" s="14">
        <f>'4 Results'!$E$5*D34</f>
        <v>16433.323374208183</v>
      </c>
      <c r="L34" s="14">
        <f>'4 Results'!$E$6*E34</f>
        <v>250.23919381339303</v>
      </c>
      <c r="M34" s="14">
        <f>('4 Results'!$E$6-'4 Results'!$E$25)*E34</f>
        <v>156.84955569200332</v>
      </c>
      <c r="O34" s="10">
        <f t="shared" si="2"/>
        <v>1777560.8955039999</v>
      </c>
      <c r="P34" s="10">
        <f t="shared" si="3"/>
        <v>393599411.63560003</v>
      </c>
      <c r="Q34" s="10">
        <f t="shared" si="4"/>
        <v>24702.408900000093</v>
      </c>
      <c r="R34" s="10">
        <f t="shared" si="5"/>
        <v>26450839.733679999</v>
      </c>
      <c r="S34" s="10">
        <f t="shared" si="6"/>
        <v>209547.21684000039</v>
      </c>
      <c r="T34" s="10">
        <f t="shared" si="7"/>
        <v>3118149.0678000059</v>
      </c>
      <c r="U34" s="10">
        <f t="shared" si="8"/>
        <v>24107452.022383999</v>
      </c>
      <c r="V34" s="10">
        <f t="shared" si="9"/>
        <v>358728835.36328</v>
      </c>
      <c r="W34" s="10">
        <f t="shared" si="10"/>
        <v>2841899.5316400053</v>
      </c>
      <c r="X34" s="11">
        <f t="shared" si="11"/>
        <v>326947585.58286399</v>
      </c>
      <c r="Z34" s="29">
        <v>498.92999270000001</v>
      </c>
      <c r="AE34" s="11"/>
    </row>
    <row r="35" spans="1:31" x14ac:dyDescent="0.2">
      <c r="A35" s="2">
        <v>26</v>
      </c>
      <c r="B35" s="2">
        <v>540</v>
      </c>
      <c r="C35" s="10">
        <f>'3 Data'!B35</f>
        <v>1381.3250000000003</v>
      </c>
      <c r="D35" s="2">
        <f>'3 Data'!J35</f>
        <v>19022.29</v>
      </c>
      <c r="E35" s="2">
        <f>'3 Data'!F35</f>
        <v>57.069999999999709</v>
      </c>
      <c r="F35" s="2">
        <f>'3 Data'!O35</f>
        <v>17449.615000000002</v>
      </c>
      <c r="G35" s="14">
        <f>'4 Results'!$E$4*C35+'4 Results'!$E$5*D35+'4 Results'!$E$6*E35</f>
        <v>17190.765250729219</v>
      </c>
      <c r="H35" s="14">
        <f t="shared" si="0"/>
        <v>258.84974927078292</v>
      </c>
      <c r="I35" s="14">
        <f t="shared" si="1"/>
        <v>67003.192697547187</v>
      </c>
      <c r="J35" s="14">
        <f>'4 Results'!$E$4*C35</f>
        <v>1343.35642889937</v>
      </c>
      <c r="K35" s="14">
        <f>'4 Results'!$E$5*D35</f>
        <v>15756.544466094467</v>
      </c>
      <c r="L35" s="14">
        <f>'4 Results'!$E$6*E35</f>
        <v>90.864355735383597</v>
      </c>
      <c r="M35" s="14">
        <f>('4 Results'!$E$6-'4 Results'!$E$25)*E35</f>
        <v>56.953643464672439</v>
      </c>
      <c r="O35" s="10">
        <f t="shared" si="2"/>
        <v>1908058.7556250007</v>
      </c>
      <c r="P35" s="10">
        <f t="shared" si="3"/>
        <v>361847516.84410006</v>
      </c>
      <c r="Q35" s="10">
        <f t="shared" si="4"/>
        <v>3256.9848999999667</v>
      </c>
      <c r="R35" s="10">
        <f t="shared" si="5"/>
        <v>26275964.734250005</v>
      </c>
      <c r="S35" s="10">
        <f t="shared" si="6"/>
        <v>78832.217749999618</v>
      </c>
      <c r="T35" s="10">
        <f t="shared" si="7"/>
        <v>1085602.0902999945</v>
      </c>
      <c r="U35" s="10">
        <f t="shared" si="8"/>
        <v>24103589.439875007</v>
      </c>
      <c r="V35" s="10">
        <f t="shared" si="9"/>
        <v>331931636.91835004</v>
      </c>
      <c r="W35" s="10">
        <f t="shared" si="10"/>
        <v>995849.52804999496</v>
      </c>
      <c r="X35" s="11">
        <f t="shared" si="11"/>
        <v>304489063.64822507</v>
      </c>
      <c r="Z35" s="29">
        <v>500</v>
      </c>
      <c r="AA35" s="2">
        <v>6.6920013437550543E-3</v>
      </c>
      <c r="AE35" s="11"/>
    </row>
    <row r="36" spans="1:31" x14ac:dyDescent="0.2">
      <c r="A36" s="2">
        <v>27</v>
      </c>
      <c r="B36" s="2">
        <v>541</v>
      </c>
      <c r="C36" s="10">
        <f>'3 Data'!B36</f>
        <v>1370.9880000000003</v>
      </c>
      <c r="D36" s="2">
        <f>'3 Data'!J36</f>
        <v>18666.39</v>
      </c>
      <c r="E36" s="2">
        <f>'3 Data'!F36</f>
        <v>82.759999999999764</v>
      </c>
      <c r="F36" s="2">
        <f>'3 Data'!O36</f>
        <v>16841.378000000001</v>
      </c>
      <c r="G36" s="14">
        <f>'4 Results'!$E$4*C36+'4 Results'!$E$5*D36+'4 Results'!$E$6*E36</f>
        <v>16926.815767236447</v>
      </c>
      <c r="H36" s="14">
        <f t="shared" si="0"/>
        <v>-85.437767236446234</v>
      </c>
      <c r="I36" s="14">
        <f t="shared" si="1"/>
        <v>7299.6120703491652</v>
      </c>
      <c r="J36" s="14">
        <f>'4 Results'!$E$4*C36</f>
        <v>1333.3035626980541</v>
      </c>
      <c r="K36" s="14">
        <f>'4 Results'!$E$5*D36</f>
        <v>15461.745355394176</v>
      </c>
      <c r="L36" s="14">
        <f>'4 Results'!$E$6*E36</f>
        <v>131.76684914421523</v>
      </c>
      <c r="M36" s="14">
        <f>('4 Results'!$E$6-'4 Results'!$E$25)*E36</f>
        <v>82.591265693644672</v>
      </c>
      <c r="O36" s="10">
        <f t="shared" si="2"/>
        <v>1879608.0961440008</v>
      </c>
      <c r="P36" s="10">
        <f t="shared" si="3"/>
        <v>348434115.63209999</v>
      </c>
      <c r="Q36" s="10">
        <f t="shared" si="4"/>
        <v>6849.2175999999608</v>
      </c>
      <c r="R36" s="10">
        <f t="shared" si="5"/>
        <v>25591396.693320006</v>
      </c>
      <c r="S36" s="10">
        <f t="shared" si="6"/>
        <v>113462.9668799997</v>
      </c>
      <c r="T36" s="10">
        <f t="shared" si="7"/>
        <v>1544830.4363999956</v>
      </c>
      <c r="U36" s="10">
        <f t="shared" si="8"/>
        <v>23089327.141464006</v>
      </c>
      <c r="V36" s="10">
        <f t="shared" si="9"/>
        <v>314367729.88542002</v>
      </c>
      <c r="W36" s="10">
        <f t="shared" si="10"/>
        <v>1393792.443279996</v>
      </c>
      <c r="X36" s="11">
        <f t="shared" si="11"/>
        <v>283632012.93888402</v>
      </c>
      <c r="Z36" s="29">
        <v>501.0400085</v>
      </c>
      <c r="AA36" s="2">
        <v>7.317735456234444E-3</v>
      </c>
      <c r="AE36" s="11"/>
    </row>
    <row r="37" spans="1:31" x14ac:dyDescent="0.2">
      <c r="A37" s="2">
        <v>28</v>
      </c>
      <c r="B37" s="2">
        <v>542</v>
      </c>
      <c r="C37" s="10">
        <f>'3 Data'!B37</f>
        <v>1398.6759999999999</v>
      </c>
      <c r="D37" s="2">
        <f>'3 Data'!J37</f>
        <v>18168.14</v>
      </c>
      <c r="E37" s="2">
        <f>'3 Data'!F37</f>
        <v>95.440000000000055</v>
      </c>
      <c r="F37" s="2">
        <f>'3 Data'!O37</f>
        <v>16672.315999999999</v>
      </c>
      <c r="G37" s="14">
        <f>'4 Results'!$E$4*C37+'4 Results'!$E$5*D37+'4 Results'!$E$6*E37</f>
        <v>16561.220774507485</v>
      </c>
      <c r="H37" s="14">
        <f t="shared" si="0"/>
        <v>111.09522549251415</v>
      </c>
      <c r="I37" s="14">
        <f t="shared" si="1"/>
        <v>12342.149127232566</v>
      </c>
      <c r="J37" s="14">
        <f>'4 Results'!$E$4*C37</f>
        <v>1360.2305008214973</v>
      </c>
      <c r="K37" s="14">
        <f>'4 Results'!$E$5*D37</f>
        <v>15049.034883614408</v>
      </c>
      <c r="L37" s="14">
        <f>'4 Results'!$E$6*E37</f>
        <v>151.95539007157981</v>
      </c>
      <c r="M37" s="14">
        <f>('4 Results'!$E$6-'4 Results'!$E$25)*E37</f>
        <v>95.245413216547547</v>
      </c>
      <c r="O37" s="10">
        <f t="shared" si="2"/>
        <v>1956294.5529759999</v>
      </c>
      <c r="P37" s="10">
        <f t="shared" si="3"/>
        <v>330081311.0596</v>
      </c>
      <c r="Q37" s="10">
        <f t="shared" si="4"/>
        <v>9108.79360000001</v>
      </c>
      <c r="R37" s="10">
        <f t="shared" si="5"/>
        <v>25411341.382639997</v>
      </c>
      <c r="S37" s="10">
        <f t="shared" si="6"/>
        <v>133489.63744000008</v>
      </c>
      <c r="T37" s="10">
        <f t="shared" si="7"/>
        <v>1733967.281600001</v>
      </c>
      <c r="U37" s="10">
        <f t="shared" si="8"/>
        <v>23319168.253615998</v>
      </c>
      <c r="V37" s="10">
        <f t="shared" si="9"/>
        <v>302904971.21223998</v>
      </c>
      <c r="W37" s="10">
        <f t="shared" si="10"/>
        <v>1591205.8390400007</v>
      </c>
      <c r="X37" s="11">
        <f t="shared" si="11"/>
        <v>277966120.80385596</v>
      </c>
      <c r="Z37" s="29">
        <v>501.94000240000003</v>
      </c>
      <c r="AA37" s="2">
        <v>8.1874084356611029E-3</v>
      </c>
      <c r="AE37" s="11"/>
    </row>
    <row r="38" spans="1:31" x14ac:dyDescent="0.2">
      <c r="A38" s="2">
        <v>29</v>
      </c>
      <c r="B38" s="2">
        <v>543</v>
      </c>
      <c r="C38" s="10">
        <f>'3 Data'!B38</f>
        <v>1415.0389999999998</v>
      </c>
      <c r="D38" s="2">
        <f>'3 Data'!J38</f>
        <v>17709.37</v>
      </c>
      <c r="E38" s="2">
        <f>'3 Data'!F38</f>
        <v>145.5</v>
      </c>
      <c r="F38" s="2">
        <f>'3 Data'!O38</f>
        <v>16061.709000000001</v>
      </c>
      <c r="G38" s="14">
        <f>'4 Results'!$E$4*C38+'4 Results'!$E$5*D38+'4 Results'!$E$6*E38</f>
        <v>16276.828948590199</v>
      </c>
      <c r="H38" s="14">
        <f t="shared" si="0"/>
        <v>-215.11994859019796</v>
      </c>
      <c r="I38" s="14">
        <f t="shared" si="1"/>
        <v>46276.592281449412</v>
      </c>
      <c r="J38" s="14">
        <f>'4 Results'!$E$4*C38</f>
        <v>1376.1437299645884</v>
      </c>
      <c r="K38" s="14">
        <f>'4 Results'!$E$5*D38</f>
        <v>14669.026487952782</v>
      </c>
      <c r="L38" s="14">
        <f>'4 Results'!$E$6*E38</f>
        <v>231.65873067282953</v>
      </c>
      <c r="M38" s="14">
        <f>('4 Results'!$E$6-'4 Results'!$E$25)*E38</f>
        <v>145.20334894182375</v>
      </c>
      <c r="O38" s="10">
        <f t="shared" si="2"/>
        <v>2002335.3715209994</v>
      </c>
      <c r="P38" s="10">
        <f t="shared" si="3"/>
        <v>313621785.79689997</v>
      </c>
      <c r="Q38" s="10">
        <f t="shared" si="4"/>
        <v>21170.25</v>
      </c>
      <c r="R38" s="10">
        <f t="shared" si="5"/>
        <v>25059449.215429995</v>
      </c>
      <c r="S38" s="10">
        <f t="shared" si="6"/>
        <v>205888.17449999996</v>
      </c>
      <c r="T38" s="10">
        <f t="shared" si="7"/>
        <v>2576713.335</v>
      </c>
      <c r="U38" s="10">
        <f t="shared" si="8"/>
        <v>22727944.641650997</v>
      </c>
      <c r="V38" s="10">
        <f t="shared" si="9"/>
        <v>284442747.51332998</v>
      </c>
      <c r="W38" s="10">
        <f t="shared" si="10"/>
        <v>2336978.6595000001</v>
      </c>
      <c r="X38" s="11">
        <f t="shared" si="11"/>
        <v>257978496.00068101</v>
      </c>
      <c r="Z38" s="29">
        <v>502.98001099999999</v>
      </c>
      <c r="AA38" s="2">
        <v>9.2056093559058638E-3</v>
      </c>
      <c r="AE38" s="11"/>
    </row>
    <row r="39" spans="1:31" x14ac:dyDescent="0.2">
      <c r="A39" s="2">
        <v>30</v>
      </c>
      <c r="B39" s="2">
        <v>544</v>
      </c>
      <c r="C39" s="10">
        <f>'3 Data'!B39</f>
        <v>1440.7520000000002</v>
      </c>
      <c r="D39" s="2">
        <f>'3 Data'!J39</f>
        <v>17241.25</v>
      </c>
      <c r="E39" s="2">
        <f>'3 Data'!F39</f>
        <v>85.429999999999836</v>
      </c>
      <c r="F39" s="2">
        <f>'3 Data'!O39</f>
        <v>15772.301999999998</v>
      </c>
      <c r="G39" s="14">
        <f>'4 Results'!$E$4*C39+'4 Results'!$E$5*D39+'4 Results'!$E$6*E39</f>
        <v>15818.441161001463</v>
      </c>
      <c r="H39" s="14">
        <f t="shared" si="0"/>
        <v>-46.139161001465254</v>
      </c>
      <c r="I39" s="14">
        <f t="shared" si="1"/>
        <v>2128.8221779191322</v>
      </c>
      <c r="J39" s="14">
        <f>'4 Results'!$E$4*C39</f>
        <v>1401.1499550428937</v>
      </c>
      <c r="K39" s="14">
        <f>'4 Results'!$E$5*D39</f>
        <v>14281.273299694791</v>
      </c>
      <c r="L39" s="14">
        <f>'4 Results'!$E$6*E39</f>
        <v>136.01790626377863</v>
      </c>
      <c r="M39" s="14">
        <f>('4 Results'!$E$6-'4 Results'!$E$25)*E39</f>
        <v>85.255821993814294</v>
      </c>
      <c r="O39" s="10">
        <f t="shared" si="2"/>
        <v>2075766.3255040005</v>
      </c>
      <c r="P39" s="10">
        <f t="shared" si="3"/>
        <v>297260701.5625</v>
      </c>
      <c r="Q39" s="10">
        <f t="shared" si="4"/>
        <v>7298.2848999999724</v>
      </c>
      <c r="R39" s="10">
        <f t="shared" si="5"/>
        <v>24840365.420000002</v>
      </c>
      <c r="S39" s="10">
        <f t="shared" si="6"/>
        <v>123083.44335999979</v>
      </c>
      <c r="T39" s="10">
        <f t="shared" si="7"/>
        <v>1472919.9874999973</v>
      </c>
      <c r="U39" s="10">
        <f t="shared" si="8"/>
        <v>22723975.651103999</v>
      </c>
      <c r="V39" s="10">
        <f t="shared" si="9"/>
        <v>271934201.85749996</v>
      </c>
      <c r="W39" s="10">
        <f t="shared" si="10"/>
        <v>1347427.7598599973</v>
      </c>
      <c r="X39" s="11">
        <f t="shared" si="11"/>
        <v>248765510.37920395</v>
      </c>
      <c r="Z39" s="29">
        <v>504.01998900000001</v>
      </c>
      <c r="AA39" s="2">
        <v>1.0377365601137669E-2</v>
      </c>
      <c r="AE39" s="11"/>
    </row>
    <row r="40" spans="1:31" x14ac:dyDescent="0.2">
      <c r="A40" s="2">
        <v>31</v>
      </c>
      <c r="B40" s="2">
        <v>545</v>
      </c>
      <c r="C40" s="10">
        <f>'3 Data'!B40</f>
        <v>1476.46</v>
      </c>
      <c r="D40" s="2">
        <f>'3 Data'!J40</f>
        <v>16777.61</v>
      </c>
      <c r="E40" s="2">
        <f>'3 Data'!F40</f>
        <v>118.80999999999995</v>
      </c>
      <c r="F40" s="2">
        <f>'3 Data'!O40</f>
        <v>15528.570000000002</v>
      </c>
      <c r="G40" s="14">
        <f>'4 Results'!$E$4*C40+'4 Results'!$E$5*D40+'4 Results'!$E$6*E40</f>
        <v>15522.271513260988</v>
      </c>
      <c r="H40" s="14">
        <f t="shared" si="0"/>
        <v>6.2984867390132422</v>
      </c>
      <c r="I40" s="14">
        <f t="shared" si="1"/>
        <v>39.670935201525666</v>
      </c>
      <c r="J40" s="14">
        <f>'4 Results'!$E$4*C40</f>
        <v>1435.8764468990016</v>
      </c>
      <c r="K40" s="14">
        <f>'4 Results'!$E$5*D40</f>
        <v>13897.230985322545</v>
      </c>
      <c r="L40" s="14">
        <f>'4 Results'!$E$6*E40</f>
        <v>189.16408103944235</v>
      </c>
      <c r="M40" s="14">
        <f>('4 Results'!$E$6-'4 Results'!$E$25)*E40</f>
        <v>118.56776555173933</v>
      </c>
      <c r="O40" s="10">
        <f t="shared" si="2"/>
        <v>2179934.1316</v>
      </c>
      <c r="P40" s="10">
        <f t="shared" si="3"/>
        <v>281488197.31209999</v>
      </c>
      <c r="Q40" s="10">
        <f t="shared" si="4"/>
        <v>14115.816099999987</v>
      </c>
      <c r="R40" s="10">
        <f t="shared" si="5"/>
        <v>24771470.060600001</v>
      </c>
      <c r="S40" s="10">
        <f t="shared" si="6"/>
        <v>175418.21259999991</v>
      </c>
      <c r="T40" s="10">
        <f t="shared" si="7"/>
        <v>1993347.8440999992</v>
      </c>
      <c r="U40" s="10">
        <f t="shared" si="8"/>
        <v>22927312.462200005</v>
      </c>
      <c r="V40" s="10">
        <f t="shared" si="9"/>
        <v>260532291.31770003</v>
      </c>
      <c r="W40" s="10">
        <f t="shared" si="10"/>
        <v>1844949.4016999993</v>
      </c>
      <c r="X40" s="11">
        <f t="shared" si="11"/>
        <v>241136486.24490005</v>
      </c>
      <c r="Z40" s="29">
        <v>505.07000729999999</v>
      </c>
      <c r="AA40" s="2">
        <v>1.1684026030273542E-2</v>
      </c>
      <c r="AE40" s="11"/>
    </row>
    <row r="41" spans="1:31" x14ac:dyDescent="0.2">
      <c r="A41" s="2">
        <v>32</v>
      </c>
      <c r="B41" s="2">
        <v>546</v>
      </c>
      <c r="C41" s="10">
        <f>'3 Data'!B41</f>
        <v>1499.1399999999999</v>
      </c>
      <c r="D41" s="2">
        <f>'3 Data'!J41</f>
        <v>16645.669999999998</v>
      </c>
      <c r="E41" s="2">
        <f>'3 Data'!F41</f>
        <v>82.760000000000218</v>
      </c>
      <c r="F41" s="2">
        <f>'3 Data'!O41</f>
        <v>15398.310000000001</v>
      </c>
      <c r="G41" s="14">
        <f>'4 Results'!$E$4*C41+'4 Results'!$E$5*D41+'4 Results'!$E$6*E41</f>
        <v>15377.642325498993</v>
      </c>
      <c r="H41" s="14">
        <f t="shared" si="0"/>
        <v>20.66767450100815</v>
      </c>
      <c r="I41" s="14">
        <f t="shared" si="1"/>
        <v>427.15276927962248</v>
      </c>
      <c r="J41" s="14">
        <f>'4 Results'!$E$4*C41</f>
        <v>1457.933040247734</v>
      </c>
      <c r="K41" s="14">
        <f>'4 Results'!$E$5*D41</f>
        <v>13787.942436107043</v>
      </c>
      <c r="L41" s="14">
        <f>'4 Results'!$E$6*E41</f>
        <v>131.76684914421597</v>
      </c>
      <c r="M41" s="14">
        <f>('4 Results'!$E$6-'4 Results'!$E$25)*E41</f>
        <v>82.591265693645127</v>
      </c>
      <c r="O41" s="10">
        <f t="shared" si="2"/>
        <v>2247420.7395999995</v>
      </c>
      <c r="P41" s="10">
        <f t="shared" si="3"/>
        <v>277078329.74889994</v>
      </c>
      <c r="Q41" s="10">
        <f t="shared" si="4"/>
        <v>6849.2176000000363</v>
      </c>
      <c r="R41" s="10">
        <f t="shared" si="5"/>
        <v>24954189.723799996</v>
      </c>
      <c r="S41" s="10">
        <f t="shared" si="6"/>
        <v>124068.82640000031</v>
      </c>
      <c r="T41" s="10">
        <f t="shared" si="7"/>
        <v>1377595.6492000036</v>
      </c>
      <c r="U41" s="10">
        <f t="shared" si="8"/>
        <v>23084222.453400001</v>
      </c>
      <c r="V41" s="10">
        <f t="shared" si="9"/>
        <v>256315186.8177</v>
      </c>
      <c r="W41" s="10">
        <f t="shared" si="10"/>
        <v>1274364.1356000034</v>
      </c>
      <c r="X41" s="11">
        <f t="shared" si="11"/>
        <v>237107950.85610005</v>
      </c>
      <c r="Z41" s="29">
        <v>505.97000120000001</v>
      </c>
      <c r="AA41" s="2">
        <v>1.3114479656060348E-2</v>
      </c>
      <c r="AE41" s="11"/>
    </row>
    <row r="42" spans="1:31" x14ac:dyDescent="0.2">
      <c r="A42" s="2">
        <v>33</v>
      </c>
      <c r="B42" s="2">
        <v>547</v>
      </c>
      <c r="C42" s="10">
        <f>'3 Data'!B42</f>
        <v>1552.5339999999999</v>
      </c>
      <c r="D42" s="2">
        <f>'3 Data'!J42</f>
        <v>16005.240000000002</v>
      </c>
      <c r="E42" s="2">
        <f>'3 Data'!F42</f>
        <v>53.070000000000164</v>
      </c>
      <c r="F42" s="2">
        <f>'3 Data'!O42</f>
        <v>15087.474</v>
      </c>
      <c r="G42" s="14">
        <f>'4 Results'!$E$4*C42+'4 Results'!$E$5*D42+'4 Results'!$E$6*E42</f>
        <v>14851.816544354746</v>
      </c>
      <c r="H42" s="14">
        <f t="shared" si="0"/>
        <v>235.65745564525423</v>
      </c>
      <c r="I42" s="14">
        <f t="shared" si="1"/>
        <v>55534.436401194966</v>
      </c>
      <c r="J42" s="14">
        <f>'4 Results'!$E$4*C42</f>
        <v>1509.8593958589427</v>
      </c>
      <c r="K42" s="14">
        <f>'4 Results'!$E$5*D42</f>
        <v>13257.461417658642</v>
      </c>
      <c r="L42" s="14">
        <f>'4 Results'!$E$6*E42</f>
        <v>84.495730837162213</v>
      </c>
      <c r="M42" s="14">
        <f>('4 Results'!$E$6-'4 Results'!$E$25)*E42</f>
        <v>52.961798820224132</v>
      </c>
      <c r="O42" s="10">
        <f t="shared" si="2"/>
        <v>2410361.8211559998</v>
      </c>
      <c r="P42" s="10">
        <f t="shared" si="3"/>
        <v>256167707.45760006</v>
      </c>
      <c r="Q42" s="10">
        <f t="shared" si="4"/>
        <v>2816.4249000000173</v>
      </c>
      <c r="R42" s="10">
        <f t="shared" si="5"/>
        <v>24848679.278160002</v>
      </c>
      <c r="S42" s="10">
        <f t="shared" si="6"/>
        <v>82392.979380000252</v>
      </c>
      <c r="T42" s="10">
        <f t="shared" si="7"/>
        <v>849398.08680000273</v>
      </c>
      <c r="U42" s="10">
        <f t="shared" si="8"/>
        <v>23423816.359115999</v>
      </c>
      <c r="V42" s="10">
        <f t="shared" si="9"/>
        <v>241478642.36376002</v>
      </c>
      <c r="W42" s="10">
        <f t="shared" si="10"/>
        <v>800692.24518000253</v>
      </c>
      <c r="X42" s="11">
        <f t="shared" si="11"/>
        <v>227631871.70067599</v>
      </c>
      <c r="Z42" s="29">
        <v>507.01000979999998</v>
      </c>
      <c r="AA42" s="2">
        <v>1.465128907113657E-2</v>
      </c>
      <c r="AE42" s="11"/>
    </row>
    <row r="43" spans="1:31" x14ac:dyDescent="0.2">
      <c r="A43" s="2">
        <v>34</v>
      </c>
      <c r="B43" s="2">
        <v>548</v>
      </c>
      <c r="C43" s="10">
        <f>'3 Data'!B43</f>
        <v>1557.8829999999998</v>
      </c>
      <c r="D43" s="2">
        <f>'3 Data'!J43</f>
        <v>15852.92</v>
      </c>
      <c r="E43" s="2">
        <f>'3 Data'!F43</f>
        <v>70.760000000000218</v>
      </c>
      <c r="F43" s="2">
        <f>'3 Data'!O43</f>
        <v>14712.102999999999</v>
      </c>
      <c r="G43" s="14">
        <f>'4 Results'!$E$4*C43+'4 Results'!$E$5*D43+'4 Results'!$E$6*E43</f>
        <v>14759.01404753703</v>
      </c>
      <c r="H43" s="14">
        <f t="shared" si="0"/>
        <v>-46.911047537030754</v>
      </c>
      <c r="I43" s="14">
        <f t="shared" si="1"/>
        <v>2200.6463810215591</v>
      </c>
      <c r="J43" s="14">
        <f>'4 Results'!$E$4*C43</f>
        <v>1515.0613675442323</v>
      </c>
      <c r="K43" s="14">
        <f>'4 Results'!$E$5*D43</f>
        <v>13131.291705543248</v>
      </c>
      <c r="L43" s="14">
        <f>'4 Results'!$E$6*E43</f>
        <v>112.66097444954961</v>
      </c>
      <c r="M43" s="14">
        <f>('4 Results'!$E$6-'4 Results'!$E$25)*E43</f>
        <v>70.615731760298843</v>
      </c>
      <c r="O43" s="10">
        <f t="shared" si="2"/>
        <v>2426999.4416889995</v>
      </c>
      <c r="P43" s="10">
        <f t="shared" si="3"/>
        <v>251315072.5264</v>
      </c>
      <c r="Q43" s="10">
        <f t="shared" si="4"/>
        <v>5006.9776000000311</v>
      </c>
      <c r="R43" s="10">
        <f t="shared" si="5"/>
        <v>24696994.568359997</v>
      </c>
      <c r="S43" s="10">
        <f t="shared" si="6"/>
        <v>110235.80108000032</v>
      </c>
      <c r="T43" s="10">
        <f t="shared" si="7"/>
        <v>1121752.6192000036</v>
      </c>
      <c r="U43" s="10">
        <f t="shared" si="8"/>
        <v>22919735.157948997</v>
      </c>
      <c r="V43" s="10">
        <f t="shared" si="9"/>
        <v>233229791.89075997</v>
      </c>
      <c r="W43" s="10">
        <f t="shared" si="10"/>
        <v>1041028.4082800031</v>
      </c>
      <c r="X43" s="11">
        <f t="shared" si="11"/>
        <v>216445974.68260896</v>
      </c>
      <c r="Z43" s="29">
        <v>508.0499878</v>
      </c>
      <c r="AA43" s="2">
        <v>1.6241486693431992E-2</v>
      </c>
      <c r="AE43" s="11"/>
    </row>
    <row r="44" spans="1:31" x14ac:dyDescent="0.2">
      <c r="A44" s="2">
        <v>35</v>
      </c>
      <c r="B44" s="2">
        <v>549</v>
      </c>
      <c r="C44" s="10">
        <f>'3 Data'!B44</f>
        <v>1520.8439999999998</v>
      </c>
      <c r="D44" s="2">
        <f>'3 Data'!J44</f>
        <v>15621.760000000004</v>
      </c>
      <c r="E44" s="2">
        <f>'3 Data'!F44</f>
        <v>136.16000000000031</v>
      </c>
      <c r="F44" s="2">
        <f>'3 Data'!O44</f>
        <v>14440.603999999999</v>
      </c>
      <c r="G44" s="14">
        <f>'4 Results'!$E$4*C44+'4 Results'!$E$5*D44+'4 Results'!$E$6*E44</f>
        <v>14635.645692107348</v>
      </c>
      <c r="H44" s="14">
        <f t="shared" si="0"/>
        <v>-195.04169210734835</v>
      </c>
      <c r="I44" s="14">
        <f t="shared" si="1"/>
        <v>38041.261660097676</v>
      </c>
      <c r="J44" s="14">
        <f>'4 Results'!$E$4*C44</f>
        <v>1479.0404609726406</v>
      </c>
      <c r="K44" s="14">
        <f>'4 Results'!$E$5*D44</f>
        <v>12939.817239599226</v>
      </c>
      <c r="L44" s="14">
        <f>'4 Results'!$E$6*E44</f>
        <v>216.78799153548138</v>
      </c>
      <c r="M44" s="14">
        <f>('4 Results'!$E$6-'4 Results'!$E$25)*E44</f>
        <v>135.88239169703621</v>
      </c>
      <c r="O44" s="10">
        <f t="shared" si="2"/>
        <v>2312966.4723359994</v>
      </c>
      <c r="P44" s="10">
        <f t="shared" si="3"/>
        <v>244039385.49760011</v>
      </c>
      <c r="Q44" s="10">
        <f t="shared" si="4"/>
        <v>18539.545600000085</v>
      </c>
      <c r="R44" s="10">
        <f t="shared" si="5"/>
        <v>23758259.965440001</v>
      </c>
      <c r="S44" s="10">
        <f t="shared" si="6"/>
        <v>207078.11904000046</v>
      </c>
      <c r="T44" s="10">
        <f t="shared" si="7"/>
        <v>2127058.8416000055</v>
      </c>
      <c r="U44" s="10">
        <f t="shared" si="8"/>
        <v>21961905.949775998</v>
      </c>
      <c r="V44" s="10">
        <f t="shared" si="9"/>
        <v>225587649.94304004</v>
      </c>
      <c r="W44" s="10">
        <f t="shared" si="10"/>
        <v>1966232.6406400043</v>
      </c>
      <c r="X44" s="11">
        <f t="shared" si="11"/>
        <v>208531043.88481599</v>
      </c>
      <c r="Z44" s="29">
        <v>508.9500122</v>
      </c>
      <c r="AA44" s="2">
        <v>1.7814419094099407E-2</v>
      </c>
      <c r="AE44" s="11"/>
    </row>
    <row r="45" spans="1:31" x14ac:dyDescent="0.2">
      <c r="A45" s="2">
        <v>36</v>
      </c>
      <c r="B45" s="5">
        <v>550</v>
      </c>
      <c r="C45" s="10">
        <f>'3 Data'!B45</f>
        <v>1477.4720000000002</v>
      </c>
      <c r="D45" s="2">
        <f>'3 Data'!J45</f>
        <v>15280.790000000003</v>
      </c>
      <c r="E45" s="2">
        <f>'3 Data'!F45</f>
        <v>101.12999999999965</v>
      </c>
      <c r="F45" s="2">
        <f>'3 Data'!O45</f>
        <v>14386.361999999999</v>
      </c>
      <c r="G45" s="14">
        <f>'4 Results'!$E$4*C45+'4 Results'!$E$5*D45+'4 Results'!$E$6*E45</f>
        <v>14255.260336428972</v>
      </c>
      <c r="H45" s="14">
        <f>F45-G45</f>
        <v>131.10166357102753</v>
      </c>
      <c r="I45" s="14">
        <f t="shared" ref="I45:I52" si="12">H45*H45</f>
        <v>17187.646191090887</v>
      </c>
      <c r="J45" s="14">
        <f>'4 Results'!$E$4*C45</f>
        <v>1436.8606299884602</v>
      </c>
      <c r="K45" s="14">
        <f>'4 Results'!$E$5*D45</f>
        <v>12657.384947451212</v>
      </c>
      <c r="L45" s="14">
        <f>'4 Results'!$E$6*E45</f>
        <v>161.01475898930013</v>
      </c>
      <c r="M45" s="14">
        <f>('4 Results'!$E$6-'4 Results'!$E$25)*E45</f>
        <v>100.9238122232755</v>
      </c>
      <c r="N45" s="10"/>
      <c r="O45" s="10">
        <f t="shared" ref="O45:O76" si="13">C45*C45</f>
        <v>2182923.5107840006</v>
      </c>
      <c r="P45" s="10">
        <f t="shared" ref="P45:P76" si="14">D45*D45</f>
        <v>233502543.0241001</v>
      </c>
      <c r="Q45" s="10">
        <f t="shared" ref="Q45:Q76" si="15">E45*E45</f>
        <v>10227.27689999993</v>
      </c>
      <c r="R45" s="10">
        <f t="shared" ref="R45:R76" si="16">C45*D45</f>
        <v>22576939.362880006</v>
      </c>
      <c r="S45" s="10">
        <f t="shared" ref="S45:S76" si="17">C45*E45</f>
        <v>149416.7433599995</v>
      </c>
      <c r="T45" s="10">
        <f t="shared" ref="T45:T76" si="18">D45*E45</f>
        <v>1545346.292699995</v>
      </c>
      <c r="U45" s="10">
        <f t="shared" ref="U45:U108" si="19">F45*C45</f>
        <v>21255447.036864001</v>
      </c>
      <c r="V45" s="10">
        <f t="shared" ref="V45:V108" si="20">F45*D45</f>
        <v>219834976.58598003</v>
      </c>
      <c r="W45" s="10">
        <f t="shared" ref="W45:W108" si="21">F45*E45</f>
        <v>1454892.789059995</v>
      </c>
      <c r="X45" s="11">
        <f t="shared" ref="X45:X57" si="22">F45*F45</f>
        <v>206967411.59504399</v>
      </c>
      <c r="Z45" s="29">
        <v>510</v>
      </c>
      <c r="AA45" s="2">
        <v>1.9341448183812979E-2</v>
      </c>
      <c r="AE45" s="11"/>
    </row>
    <row r="46" spans="1:31" x14ac:dyDescent="0.2">
      <c r="A46" s="2">
        <v>37</v>
      </c>
      <c r="B46" s="5">
        <v>551</v>
      </c>
      <c r="C46" s="10">
        <f>'3 Data'!B46</f>
        <v>1497.8170000000002</v>
      </c>
      <c r="D46" s="2">
        <f>'3 Data'!J46</f>
        <v>14952.12</v>
      </c>
      <c r="E46" s="2">
        <f>'3 Data'!F46</f>
        <v>180.54999999999973</v>
      </c>
      <c r="F46" s="2">
        <f>'3 Data'!O46</f>
        <v>14072.037</v>
      </c>
      <c r="G46" s="14">
        <f>'4 Results'!$E$4*C46+'4 Results'!$E$5*D46+'4 Results'!$E$6*E46</f>
        <v>14129.25120406695</v>
      </c>
      <c r="H46" s="14">
        <f t="shared" ref="H46:H109" si="23">F46-G46</f>
        <v>-57.214204066949605</v>
      </c>
      <c r="I46" s="14">
        <f t="shared" si="12"/>
        <v>3273.4651470145527</v>
      </c>
      <c r="J46" s="14">
        <f>'4 Results'!$E$4*C46</f>
        <v>1456.6464056357249</v>
      </c>
      <c r="K46" s="14">
        <f>'4 Results'!$E$5*D46</f>
        <v>12385.140992087725</v>
      </c>
      <c r="L46" s="14">
        <f>'4 Results'!$E$6*E46</f>
        <v>287.46380634350038</v>
      </c>
      <c r="M46" s="14">
        <f>('4 Results'!$E$6-'4 Results'!$E$25)*E46</f>
        <v>180.18188763880579</v>
      </c>
      <c r="N46" s="10"/>
      <c r="O46" s="10">
        <f t="shared" si="13"/>
        <v>2243455.7654890008</v>
      </c>
      <c r="P46" s="10">
        <f t="shared" si="14"/>
        <v>223565892.49440002</v>
      </c>
      <c r="Q46" s="10">
        <f t="shared" si="15"/>
        <v>32598.3024999999</v>
      </c>
      <c r="R46" s="10">
        <f t="shared" si="16"/>
        <v>22395539.522040006</v>
      </c>
      <c r="S46" s="10">
        <f t="shared" si="17"/>
        <v>270430.85934999964</v>
      </c>
      <c r="T46" s="10">
        <f t="shared" si="18"/>
        <v>2699605.2659999961</v>
      </c>
      <c r="U46" s="10">
        <f t="shared" si="19"/>
        <v>21077336.243229005</v>
      </c>
      <c r="V46" s="10">
        <f t="shared" si="20"/>
        <v>210406785.86844</v>
      </c>
      <c r="W46" s="10">
        <f t="shared" si="21"/>
        <v>2540706.2803499964</v>
      </c>
      <c r="X46" s="11">
        <f t="shared" si="22"/>
        <v>198022225.32936901</v>
      </c>
      <c r="Z46" s="29">
        <v>511.0400085</v>
      </c>
      <c r="AA46" s="2">
        <v>2.0766868100240636E-2</v>
      </c>
      <c r="AE46" s="11"/>
    </row>
    <row r="47" spans="1:31" x14ac:dyDescent="0.2">
      <c r="A47" s="2">
        <v>38</v>
      </c>
      <c r="B47" s="5">
        <v>552</v>
      </c>
      <c r="C47" s="10">
        <f>'3 Data'!B47</f>
        <v>1631.9399999999998</v>
      </c>
      <c r="D47" s="2">
        <f>'3 Data'!J47</f>
        <v>14838.480000000001</v>
      </c>
      <c r="E47" s="2">
        <f>'3 Data'!F47</f>
        <v>25.700000000000273</v>
      </c>
      <c r="F47" s="2">
        <f>'3 Data'!O47</f>
        <v>13988.42</v>
      </c>
      <c r="G47" s="14">
        <f>'4 Results'!$E$4*C47+'4 Results'!$E$5*D47+'4 Results'!$E$6*E47</f>
        <v>13919.011872926325</v>
      </c>
      <c r="H47" s="14">
        <f t="shared" si="23"/>
        <v>69.408127073675132</v>
      </c>
      <c r="I47" s="14">
        <f t="shared" si="12"/>
        <v>4817.4881038754347</v>
      </c>
      <c r="J47" s="14">
        <f>'4 Results'!$E$4*C47</f>
        <v>1587.0827579157963</v>
      </c>
      <c r="K47" s="14">
        <f>'4 Results'!$E$5*D47</f>
        <v>12291.010700039451</v>
      </c>
      <c r="L47" s="14">
        <f>'4 Results'!$E$6*E47</f>
        <v>40.918414971077539</v>
      </c>
      <c r="M47" s="14">
        <f>('4 Results'!$E$6-'4 Results'!$E$25)*E47</f>
        <v>25.647601840583576</v>
      </c>
      <c r="N47" s="10"/>
      <c r="O47" s="10">
        <f t="shared" si="13"/>
        <v>2663228.1635999996</v>
      </c>
      <c r="P47" s="10">
        <f t="shared" si="14"/>
        <v>220180488.71040004</v>
      </c>
      <c r="Q47" s="10">
        <f t="shared" si="15"/>
        <v>660.49000000001399</v>
      </c>
      <c r="R47" s="10">
        <f t="shared" si="16"/>
        <v>24215509.051199999</v>
      </c>
      <c r="S47" s="10">
        <f t="shared" si="17"/>
        <v>41940.858000000444</v>
      </c>
      <c r="T47" s="10">
        <f t="shared" si="18"/>
        <v>381348.93600000406</v>
      </c>
      <c r="U47" s="10">
        <f t="shared" si="19"/>
        <v>22828262.134799998</v>
      </c>
      <c r="V47" s="10">
        <f t="shared" si="20"/>
        <v>207566890.40160003</v>
      </c>
      <c r="W47" s="10">
        <f t="shared" si="21"/>
        <v>359502.39400000381</v>
      </c>
      <c r="X47" s="11">
        <f t="shared" si="22"/>
        <v>195675894.09639999</v>
      </c>
      <c r="Z47" s="29">
        <v>511.94000240000003</v>
      </c>
      <c r="AA47" s="2">
        <v>2.203862542699726E-2</v>
      </c>
      <c r="AE47" s="11"/>
    </row>
    <row r="48" spans="1:31" x14ac:dyDescent="0.2">
      <c r="A48" s="2">
        <v>39</v>
      </c>
      <c r="B48" s="5">
        <v>553</v>
      </c>
      <c r="C48" s="10">
        <f>'3 Data'!B48</f>
        <v>1593.5700000000002</v>
      </c>
      <c r="D48" s="2">
        <f>'3 Data'!J48</f>
        <v>14451.909999999998</v>
      </c>
      <c r="E48" s="2">
        <f>'3 Data'!F48</f>
        <v>0.67000000000007276</v>
      </c>
      <c r="F48" s="2">
        <f>'3 Data'!O48</f>
        <v>13540.779999999999</v>
      </c>
      <c r="G48" s="14">
        <f>'4 Results'!$E$4*C48+'4 Results'!$E$5*D48+'4 Results'!$E$6*E48</f>
        <v>13521.641194282112</v>
      </c>
      <c r="H48" s="14">
        <f t="shared" si="23"/>
        <v>19.138805717886498</v>
      </c>
      <c r="I48" s="14">
        <f t="shared" si="12"/>
        <v>366.29388430700493</v>
      </c>
      <c r="J48" s="14">
        <f>'4 Results'!$E$4*C48</f>
        <v>1549.7674366287217</v>
      </c>
      <c r="K48" s="14">
        <f>'4 Results'!$E$5*D48</f>
        <v>11970.807012982939</v>
      </c>
      <c r="L48" s="14">
        <f>'4 Results'!$E$6*E48</f>
        <v>1.0667446704523205</v>
      </c>
      <c r="M48" s="14">
        <f>('4 Results'!$E$6-'4 Results'!$E$25)*E48</f>
        <v>0.66863397794524049</v>
      </c>
      <c r="N48" s="10"/>
      <c r="O48" s="10">
        <f t="shared" si="13"/>
        <v>2539465.3449000004</v>
      </c>
      <c r="P48" s="10">
        <f t="shared" si="14"/>
        <v>208857702.64809993</v>
      </c>
      <c r="Q48" s="10">
        <f t="shared" si="15"/>
        <v>0.4489000000000975</v>
      </c>
      <c r="R48" s="10">
        <f t="shared" si="16"/>
        <v>23030130.218699999</v>
      </c>
      <c r="S48" s="10">
        <f t="shared" si="17"/>
        <v>1067.691900000116</v>
      </c>
      <c r="T48" s="10">
        <f t="shared" si="18"/>
        <v>9682.7797000010505</v>
      </c>
      <c r="U48" s="10">
        <f t="shared" si="19"/>
        <v>21578180.784600001</v>
      </c>
      <c r="V48" s="10">
        <f t="shared" si="20"/>
        <v>195690133.88979995</v>
      </c>
      <c r="W48" s="10">
        <f t="shared" si="21"/>
        <v>9072.3226000009836</v>
      </c>
      <c r="X48" s="11">
        <f t="shared" si="22"/>
        <v>183352723.00839996</v>
      </c>
      <c r="Z48" s="29">
        <v>512.97998050000001</v>
      </c>
      <c r="AA48" s="2">
        <v>2.3039351867237892E-2</v>
      </c>
      <c r="AE48" s="11"/>
    </row>
    <row r="49" spans="1:31" x14ac:dyDescent="0.2">
      <c r="A49" s="2">
        <v>40</v>
      </c>
      <c r="B49" s="5">
        <v>554</v>
      </c>
      <c r="C49" s="10">
        <f>'3 Data'!B49</f>
        <v>1545.8389999999999</v>
      </c>
      <c r="D49" s="2">
        <f>'3 Data'!J49</f>
        <v>14007.279999999999</v>
      </c>
      <c r="E49" s="2">
        <f>'3 Data'!F49</f>
        <v>69.75</v>
      </c>
      <c r="F49" s="2">
        <f>'3 Data'!O49</f>
        <v>13228.719000000001</v>
      </c>
      <c r="G49" s="14">
        <f>'4 Results'!$E$4*C49+'4 Results'!$E$5*D49+'4 Results'!$E$6*E49</f>
        <v>13216.912381450109</v>
      </c>
      <c r="H49" s="14">
        <f t="shared" si="23"/>
        <v>11.806618549891937</v>
      </c>
      <c r="I49" s="14">
        <f t="shared" si="12"/>
        <v>139.39624158265238</v>
      </c>
      <c r="J49" s="14">
        <f>'4 Results'!$E$4*C49</f>
        <v>1503.348421764156</v>
      </c>
      <c r="K49" s="14">
        <f>'4 Results'!$E$5*D49</f>
        <v>11602.511063023205</v>
      </c>
      <c r="L49" s="14">
        <f>'4 Results'!$E$6*E49</f>
        <v>111.05289666274818</v>
      </c>
      <c r="M49" s="14">
        <f>('4 Results'!$E$6-'4 Results'!$E$25)*E49</f>
        <v>69.607790987575314</v>
      </c>
      <c r="N49" s="10"/>
      <c r="O49" s="10">
        <f t="shared" si="13"/>
        <v>2389618.2139209998</v>
      </c>
      <c r="P49" s="10">
        <f t="shared" si="14"/>
        <v>196203892.99839997</v>
      </c>
      <c r="Q49" s="10">
        <f t="shared" si="15"/>
        <v>4865.0625</v>
      </c>
      <c r="R49" s="10">
        <f t="shared" si="16"/>
        <v>21652999.707919996</v>
      </c>
      <c r="S49" s="10">
        <f t="shared" si="17"/>
        <v>107822.27025</v>
      </c>
      <c r="T49" s="10">
        <f t="shared" si="18"/>
        <v>977007.77999999991</v>
      </c>
      <c r="U49" s="10">
        <f t="shared" si="19"/>
        <v>20449469.750241</v>
      </c>
      <c r="V49" s="10">
        <f t="shared" si="20"/>
        <v>185298371.07431999</v>
      </c>
      <c r="W49" s="10">
        <f t="shared" si="21"/>
        <v>922703.15025000006</v>
      </c>
      <c r="X49" s="11">
        <f t="shared" si="22"/>
        <v>174999006.38096103</v>
      </c>
      <c r="Z49" s="29">
        <v>513.99374922499999</v>
      </c>
      <c r="AA49" s="2">
        <v>2.3822797130372206E-2</v>
      </c>
      <c r="AE49" s="11"/>
    </row>
    <row r="50" spans="1:31" x14ac:dyDescent="0.2">
      <c r="A50" s="2">
        <v>41</v>
      </c>
      <c r="B50" s="5">
        <v>555</v>
      </c>
      <c r="C50" s="10">
        <f>'3 Data'!B50</f>
        <v>1514.8249999999998</v>
      </c>
      <c r="D50" s="2">
        <f>'3 Data'!J50</f>
        <v>13621.95</v>
      </c>
      <c r="E50" s="2">
        <f>'3 Data'!F50</f>
        <v>170.87000000000035</v>
      </c>
      <c r="F50" s="2">
        <f>'3 Data'!O50</f>
        <v>12931.775</v>
      </c>
      <c r="G50" s="14">
        <f>'4 Results'!$E$4*C50+'4 Results'!$E$5*D50+'4 Results'!$E$6*E50</f>
        <v>13028.573132557</v>
      </c>
      <c r="H50" s="14">
        <f t="shared" si="23"/>
        <v>-96.798132556999917</v>
      </c>
      <c r="I50" s="14">
        <f t="shared" si="12"/>
        <v>9369.8784665225267</v>
      </c>
      <c r="J50" s="14">
        <f>'4 Results'!$E$4*C50</f>
        <v>1473.1869056214052</v>
      </c>
      <c r="K50" s="14">
        <f>'4 Results'!$E$5*D50</f>
        <v>11283.33449284579</v>
      </c>
      <c r="L50" s="14">
        <f>'4 Results'!$E$6*E50</f>
        <v>272.05173408980386</v>
      </c>
      <c r="M50" s="14">
        <f>('4 Results'!$E$6-'4 Results'!$E$25)*E50</f>
        <v>170.5216235992404</v>
      </c>
      <c r="N50" s="10"/>
      <c r="O50" s="10">
        <f t="shared" si="13"/>
        <v>2294694.7806249997</v>
      </c>
      <c r="P50" s="10">
        <f t="shared" si="14"/>
        <v>185557521.80250001</v>
      </c>
      <c r="Q50" s="10">
        <f t="shared" si="15"/>
        <v>29196.55690000012</v>
      </c>
      <c r="R50" s="10">
        <f t="shared" si="16"/>
        <v>20634870.408749998</v>
      </c>
      <c r="S50" s="10">
        <f t="shared" si="17"/>
        <v>258838.1477500005</v>
      </c>
      <c r="T50" s="10">
        <f t="shared" si="18"/>
        <v>2327582.5965000046</v>
      </c>
      <c r="U50" s="10">
        <f t="shared" si="19"/>
        <v>19589376.064374998</v>
      </c>
      <c r="V50" s="10">
        <f t="shared" si="20"/>
        <v>176155992.46125001</v>
      </c>
      <c r="W50" s="10">
        <f t="shared" si="21"/>
        <v>2209652.3942500046</v>
      </c>
      <c r="X50" s="11">
        <f t="shared" si="22"/>
        <v>167230804.65062499</v>
      </c>
      <c r="Z50" s="29">
        <v>514.993381397794</v>
      </c>
      <c r="AA50" s="2">
        <v>2.4324956616662372E-2</v>
      </c>
      <c r="AE50" s="11"/>
    </row>
    <row r="51" spans="1:31" x14ac:dyDescent="0.2">
      <c r="A51" s="2">
        <v>42</v>
      </c>
      <c r="B51" s="5">
        <v>556</v>
      </c>
      <c r="C51" s="10">
        <f>'3 Data'!B51</f>
        <v>1538.1819999999998</v>
      </c>
      <c r="D51" s="2">
        <f>'3 Data'!J51</f>
        <v>13387.86</v>
      </c>
      <c r="E51" s="2">
        <f>'3 Data'!F51</f>
        <v>57.070000000000164</v>
      </c>
      <c r="F51" s="2">
        <f>'3 Data'!O51</f>
        <v>12652.142</v>
      </c>
      <c r="G51" s="14">
        <f>'4 Results'!$E$4*C51+'4 Results'!$E$5*D51+'4 Results'!$E$6*E51</f>
        <v>12676.199295076887</v>
      </c>
      <c r="H51" s="14">
        <f t="shared" si="23"/>
        <v>-24.057295076887385</v>
      </c>
      <c r="I51" s="14">
        <f t="shared" si="12"/>
        <v>578.75344641643005</v>
      </c>
      <c r="J51" s="14">
        <f>'4 Results'!$E$4*C51</f>
        <v>1495.901890226623</v>
      </c>
      <c r="K51" s="14">
        <f>'4 Results'!$E$5*D51</f>
        <v>11089.433049114879</v>
      </c>
      <c r="L51" s="14">
        <f>'4 Results'!$E$6*E51</f>
        <v>90.864355735384322</v>
      </c>
      <c r="M51" s="14">
        <f>('4 Results'!$E$6-'4 Results'!$E$25)*E51</f>
        <v>56.953643464672894</v>
      </c>
      <c r="N51" s="10"/>
      <c r="O51" s="10">
        <f t="shared" si="13"/>
        <v>2366003.8651239993</v>
      </c>
      <c r="P51" s="10">
        <f t="shared" si="14"/>
        <v>179234795.37960002</v>
      </c>
      <c r="Q51" s="10">
        <f t="shared" si="15"/>
        <v>3256.9849000000186</v>
      </c>
      <c r="R51" s="10">
        <f t="shared" si="16"/>
        <v>20592965.270519998</v>
      </c>
      <c r="S51" s="10">
        <f t="shared" si="17"/>
        <v>87784.046740000238</v>
      </c>
      <c r="T51" s="10">
        <f t="shared" si="18"/>
        <v>764045.17020000226</v>
      </c>
      <c r="U51" s="10">
        <f t="shared" si="19"/>
        <v>19461297.085843995</v>
      </c>
      <c r="V51" s="10">
        <f t="shared" si="20"/>
        <v>169385105.79612002</v>
      </c>
      <c r="W51" s="10">
        <f t="shared" si="21"/>
        <v>722057.74394000205</v>
      </c>
      <c r="X51" s="11">
        <f t="shared" si="22"/>
        <v>160076697.188164</v>
      </c>
      <c r="Z51" s="29">
        <v>515.993013570588</v>
      </c>
      <c r="AA51" s="2">
        <v>2.4597505724528575E-2</v>
      </c>
      <c r="AE51" s="11"/>
    </row>
    <row r="52" spans="1:31" x14ac:dyDescent="0.2">
      <c r="A52" s="2">
        <v>43</v>
      </c>
      <c r="B52" s="5">
        <v>557</v>
      </c>
      <c r="C52" s="10">
        <f>'3 Data'!B52</f>
        <v>1541.8430000000001</v>
      </c>
      <c r="D52" s="2">
        <f>'3 Data'!J52</f>
        <v>13025.439999999999</v>
      </c>
      <c r="E52" s="2">
        <f>'3 Data'!F52</f>
        <v>61.070000000000164</v>
      </c>
      <c r="F52" s="2">
        <f>'3 Data'!O52</f>
        <v>12371.383</v>
      </c>
      <c r="G52" s="14">
        <f>'4 Results'!$E$4*C52+'4 Results'!$E$5*D52+'4 Results'!$E$6*E52</f>
        <v>12385.928532311233</v>
      </c>
      <c r="H52" s="14">
        <f t="shared" si="23"/>
        <v>-14.545532311232819</v>
      </c>
      <c r="I52" s="14">
        <f t="shared" si="12"/>
        <v>211.57251021711795</v>
      </c>
      <c r="J52" s="14">
        <f>'4 Results'!$E$4*C52</f>
        <v>1499.4622600789032</v>
      </c>
      <c r="K52" s="14">
        <f>'4 Results'!$E$5*D52</f>
        <v>10789.233291598724</v>
      </c>
      <c r="L52" s="14">
        <f>'4 Results'!$E$6*E52</f>
        <v>97.232980633606445</v>
      </c>
      <c r="M52" s="14">
        <f>('4 Results'!$E$6-'4 Results'!$E$25)*E52</f>
        <v>60.945488109121655</v>
      </c>
      <c r="N52" s="10"/>
      <c r="O52" s="10">
        <f t="shared" si="13"/>
        <v>2377279.8366490002</v>
      </c>
      <c r="P52" s="10">
        <f t="shared" si="14"/>
        <v>169662087.19359997</v>
      </c>
      <c r="Q52" s="10">
        <f t="shared" si="15"/>
        <v>3729.5449000000199</v>
      </c>
      <c r="R52" s="10">
        <f t="shared" si="16"/>
        <v>20083183.485919997</v>
      </c>
      <c r="S52" s="10">
        <f t="shared" si="17"/>
        <v>94160.35201000025</v>
      </c>
      <c r="T52" s="10">
        <f t="shared" si="18"/>
        <v>795463.62080000201</v>
      </c>
      <c r="U52" s="10">
        <f t="shared" si="19"/>
        <v>19074730.278868999</v>
      </c>
      <c r="V52" s="10">
        <f t="shared" si="20"/>
        <v>161142706.98351997</v>
      </c>
      <c r="W52" s="10">
        <f t="shared" si="21"/>
        <v>755520.35981000203</v>
      </c>
      <c r="X52" s="11">
        <f t="shared" si="22"/>
        <v>153051117.33268899</v>
      </c>
      <c r="Z52" s="29">
        <v>516.99264574338201</v>
      </c>
      <c r="AA52" s="2">
        <v>2.4556864444730507E-2</v>
      </c>
      <c r="AE52" s="11"/>
    </row>
    <row r="53" spans="1:31" x14ac:dyDescent="0.2">
      <c r="A53" s="2">
        <v>44</v>
      </c>
      <c r="B53" s="5">
        <v>558</v>
      </c>
      <c r="C53" s="10">
        <f>'3 Data'!B53</f>
        <v>1581.1979999999999</v>
      </c>
      <c r="D53" s="2">
        <f>'3 Data'!J53</f>
        <v>12546.46</v>
      </c>
      <c r="E53" s="2">
        <f>'3 Data'!F53</f>
        <v>93.7800000000002</v>
      </c>
      <c r="F53" s="2">
        <f>'3 Data'!O53</f>
        <v>12106.758000000002</v>
      </c>
      <c r="G53" s="14">
        <f>'4 Results'!$E$4*C53+'4 Results'!$E$5*D53+'4 Results'!$E$6*E53</f>
        <v>12079.532464793079</v>
      </c>
      <c r="H53" s="14">
        <f t="shared" si="23"/>
        <v>27.225535206922359</v>
      </c>
      <c r="I53" s="14">
        <f t="shared" ref="I53:I84" si="24">H53*H53</f>
        <v>741.22976730336893</v>
      </c>
      <c r="J53" s="14">
        <f>'4 Results'!$E$4*C53</f>
        <v>1537.7355066062119</v>
      </c>
      <c r="K53" s="14">
        <f>'4 Results'!$E$5*D53</f>
        <v>10392.48454744805</v>
      </c>
      <c r="L53" s="14">
        <f>'4 Results'!$E$6*E53</f>
        <v>149.31241073881787</v>
      </c>
      <c r="M53" s="14">
        <f>('4 Results'!$E$6-'4 Results'!$E$25)*E53</f>
        <v>93.588797689101455</v>
      </c>
      <c r="N53" s="10"/>
      <c r="O53" s="10">
        <f t="shared" si="13"/>
        <v>2500187.1152039994</v>
      </c>
      <c r="P53" s="10">
        <f t="shared" si="14"/>
        <v>157413658.53159997</v>
      </c>
      <c r="Q53" s="10">
        <f t="shared" si="15"/>
        <v>8794.6884000000373</v>
      </c>
      <c r="R53" s="10">
        <f t="shared" si="16"/>
        <v>19838437.459079996</v>
      </c>
      <c r="S53" s="10">
        <f t="shared" si="17"/>
        <v>148284.74844000032</v>
      </c>
      <c r="T53" s="10">
        <f t="shared" si="18"/>
        <v>1176607.0188000025</v>
      </c>
      <c r="U53" s="10">
        <f t="shared" si="19"/>
        <v>19143181.536084</v>
      </c>
      <c r="V53" s="10">
        <f t="shared" si="20"/>
        <v>151896954.97668001</v>
      </c>
      <c r="W53" s="10">
        <f t="shared" si="21"/>
        <v>1135371.7652400027</v>
      </c>
      <c r="X53" s="11">
        <f t="shared" si="22"/>
        <v>146573589.27056405</v>
      </c>
      <c r="Z53" s="29">
        <v>517.99227791617704</v>
      </c>
      <c r="AA53" s="2">
        <v>2.428194918862648E-2</v>
      </c>
      <c r="AE53" s="11"/>
    </row>
    <row r="54" spans="1:31" x14ac:dyDescent="0.2">
      <c r="A54" s="2">
        <v>45</v>
      </c>
      <c r="B54" s="5">
        <v>559</v>
      </c>
      <c r="C54" s="10">
        <f>'3 Data'!B54</f>
        <v>1556.8520000000003</v>
      </c>
      <c r="D54" s="2">
        <f>'3 Data'!J54</f>
        <v>12102.699999999999</v>
      </c>
      <c r="E54" s="2">
        <f>'3 Data'!F54</f>
        <v>38.379999999999654</v>
      </c>
      <c r="F54" s="2">
        <f>'3 Data'!O54</f>
        <v>11600.552</v>
      </c>
      <c r="G54" s="14">
        <f>'4 Results'!$E$4*C54+'4 Results'!$E$5*D54+'4 Results'!$E$6*E54</f>
        <v>11600.074898551269</v>
      </c>
      <c r="H54" s="14">
        <f t="shared" si="23"/>
        <v>0.4771014487305365</v>
      </c>
      <c r="I54" s="14">
        <f t="shared" si="24"/>
        <v>0.22762579238077676</v>
      </c>
      <c r="J54" s="14">
        <f>'4 Results'!$E$4*C54</f>
        <v>1514.0587067090237</v>
      </c>
      <c r="K54" s="14">
        <f>'4 Results'!$E$5*D54</f>
        <v>10024.909235943805</v>
      </c>
      <c r="L54" s="14">
        <f>'4 Results'!$E$6*E54</f>
        <v>61.106955898440667</v>
      </c>
      <c r="M54" s="14">
        <f>('4 Results'!$E$6-'4 Results'!$E$25)*E54</f>
        <v>38.301749363485541</v>
      </c>
      <c r="N54" s="10"/>
      <c r="O54" s="10">
        <f t="shared" si="13"/>
        <v>2423788.149904001</v>
      </c>
      <c r="P54" s="10">
        <f t="shared" si="14"/>
        <v>146475347.28999996</v>
      </c>
      <c r="Q54" s="10">
        <f t="shared" si="15"/>
        <v>1473.0243999999734</v>
      </c>
      <c r="R54" s="10">
        <f t="shared" si="16"/>
        <v>18842112.700400002</v>
      </c>
      <c r="S54" s="10">
        <f t="shared" si="17"/>
        <v>59751.979759999471</v>
      </c>
      <c r="T54" s="10">
        <f t="shared" si="18"/>
        <v>464501.6259999958</v>
      </c>
      <c r="U54" s="10">
        <f t="shared" si="19"/>
        <v>18060342.582304005</v>
      </c>
      <c r="V54" s="10">
        <f t="shared" si="20"/>
        <v>140398000.69039997</v>
      </c>
      <c r="W54" s="10">
        <f t="shared" si="21"/>
        <v>445229.18575999601</v>
      </c>
      <c r="X54" s="11">
        <f t="shared" si="22"/>
        <v>134572806.70470399</v>
      </c>
      <c r="Z54" s="29">
        <v>518.99191008897105</v>
      </c>
      <c r="AA54" s="2">
        <v>2.3762969176720026E-2</v>
      </c>
      <c r="AE54" s="11"/>
    </row>
    <row r="55" spans="1:31" x14ac:dyDescent="0.2">
      <c r="A55" s="2">
        <v>46</v>
      </c>
      <c r="B55" s="5">
        <v>560</v>
      </c>
      <c r="C55" s="10">
        <f>'3 Data'!B55</f>
        <v>1560.511</v>
      </c>
      <c r="D55" s="2">
        <f>'3 Data'!J55</f>
        <v>11770.48</v>
      </c>
      <c r="E55" s="2">
        <f>'3 Data'!F55</f>
        <v>68.740000000000236</v>
      </c>
      <c r="F55" s="2">
        <f>'3 Data'!O55</f>
        <v>11323.290999999999</v>
      </c>
      <c r="G55" s="14">
        <f>'4 Results'!$E$4*C55+'4 Results'!$E$5*D55+'4 Results'!$E$6*E55</f>
        <v>11376.786694765273</v>
      </c>
      <c r="H55" s="14">
        <f t="shared" si="23"/>
        <v>-53.495694765273583</v>
      </c>
      <c r="I55" s="14">
        <f t="shared" si="24"/>
        <v>2861.7893584193193</v>
      </c>
      <c r="J55" s="14">
        <f>'4 Results'!$E$4*C55</f>
        <v>1517.6171315354347</v>
      </c>
      <c r="K55" s="14">
        <f>'4 Results'!$E$5*D55</f>
        <v>9749.7247443538909</v>
      </c>
      <c r="L55" s="14">
        <f>'4 Results'!$E$6*E55</f>
        <v>109.44481887594746</v>
      </c>
      <c r="M55" s="14">
        <f>('4 Results'!$E$6-'4 Results'!$E$25)*E55</f>
        <v>68.599850214852225</v>
      </c>
      <c r="N55" s="10"/>
      <c r="O55" s="10">
        <f t="shared" si="13"/>
        <v>2435194.581121</v>
      </c>
      <c r="P55" s="10">
        <f t="shared" si="14"/>
        <v>138544199.43039998</v>
      </c>
      <c r="Q55" s="10">
        <f t="shared" si="15"/>
        <v>4725.1876000000329</v>
      </c>
      <c r="R55" s="10">
        <f t="shared" si="16"/>
        <v>18367963.515279997</v>
      </c>
      <c r="S55" s="10">
        <f t="shared" si="17"/>
        <v>107269.52614000037</v>
      </c>
      <c r="T55" s="10">
        <f t="shared" si="18"/>
        <v>809102.79520000273</v>
      </c>
      <c r="U55" s="10">
        <f t="shared" si="19"/>
        <v>17670120.161700998</v>
      </c>
      <c r="V55" s="10">
        <f t="shared" si="20"/>
        <v>133280570.24967998</v>
      </c>
      <c r="W55" s="10">
        <f t="shared" si="21"/>
        <v>778363.02334000263</v>
      </c>
      <c r="X55" s="11">
        <f t="shared" si="22"/>
        <v>128216919.07068098</v>
      </c>
      <c r="Z55" s="29">
        <v>519.99154226176495</v>
      </c>
      <c r="AA55" s="2">
        <v>2.3077155596427736E-2</v>
      </c>
      <c r="AE55" s="11"/>
    </row>
    <row r="56" spans="1:31" x14ac:dyDescent="0.2">
      <c r="A56" s="2">
        <v>47</v>
      </c>
      <c r="B56" s="5">
        <v>561</v>
      </c>
      <c r="C56" s="10">
        <f>'3 Data'!B56</f>
        <v>1463.4319999999998</v>
      </c>
      <c r="D56" s="2">
        <f>'3 Data'!J56</f>
        <v>11300.509999999998</v>
      </c>
      <c r="E56" s="2">
        <f>'3 Data'!F56</f>
        <v>89.769999999999982</v>
      </c>
      <c r="F56" s="2">
        <f>'3 Data'!O56</f>
        <v>10915.041999999999</v>
      </c>
      <c r="G56" s="14">
        <f>'4 Results'!$E$4*C56+'4 Results'!$E$5*D56+'4 Results'!$E$6*E56</f>
        <v>10926.573576647874</v>
      </c>
      <c r="H56" s="14">
        <f t="shared" si="23"/>
        <v>-11.531576647874317</v>
      </c>
      <c r="I56" s="14">
        <f t="shared" si="24"/>
        <v>132.97725998580026</v>
      </c>
      <c r="J56" s="14">
        <f>'4 Results'!$E$4*C56</f>
        <v>1423.2065483916256</v>
      </c>
      <c r="K56" s="14">
        <f>'4 Results'!$E$5*D56</f>
        <v>9360.4391639778987</v>
      </c>
      <c r="L56" s="14">
        <f>'4 Results'!$E$6*E56</f>
        <v>142.92786427834986</v>
      </c>
      <c r="M56" s="14">
        <f>('4 Results'!$E$6-'4 Results'!$E$25)*E56</f>
        <v>89.586973433041351</v>
      </c>
      <c r="N56" s="10"/>
      <c r="O56" s="10">
        <f t="shared" si="13"/>
        <v>2141633.2186239995</v>
      </c>
      <c r="P56" s="10">
        <f t="shared" si="14"/>
        <v>127701526.26009996</v>
      </c>
      <c r="Q56" s="10">
        <f t="shared" si="15"/>
        <v>8058.6528999999964</v>
      </c>
      <c r="R56" s="10">
        <f t="shared" si="16"/>
        <v>16537527.950319996</v>
      </c>
      <c r="S56" s="10">
        <f t="shared" si="17"/>
        <v>131372.29063999996</v>
      </c>
      <c r="T56" s="10">
        <f t="shared" si="18"/>
        <v>1014446.7826999996</v>
      </c>
      <c r="U56" s="10">
        <f t="shared" si="19"/>
        <v>15973421.744143996</v>
      </c>
      <c r="V56" s="10">
        <f t="shared" si="20"/>
        <v>123345541.27141997</v>
      </c>
      <c r="W56" s="10">
        <f t="shared" si="21"/>
        <v>979843.32033999974</v>
      </c>
      <c r="X56" s="11">
        <f t="shared" si="22"/>
        <v>119138141.86176398</v>
      </c>
      <c r="Z56" s="29">
        <v>520.99117443455896</v>
      </c>
      <c r="AA56" s="2">
        <v>2.2251297297437557E-2</v>
      </c>
      <c r="AC56" s="10"/>
      <c r="AD56" s="10"/>
      <c r="AE56" s="11"/>
    </row>
    <row r="57" spans="1:31" x14ac:dyDescent="0.2">
      <c r="A57" s="2">
        <v>48</v>
      </c>
      <c r="B57" s="5">
        <v>562</v>
      </c>
      <c r="C57" s="10">
        <f>'3 Data'!B57</f>
        <v>1464.77</v>
      </c>
      <c r="D57" s="2">
        <f>'3 Data'!J57</f>
        <v>10806.369999999999</v>
      </c>
      <c r="E57" s="2">
        <f>'3 Data'!F57</f>
        <v>98.119999999999891</v>
      </c>
      <c r="F57" s="2">
        <f>'3 Data'!O57</f>
        <v>10611.939999999999</v>
      </c>
      <c r="G57" s="14">
        <f>'4 Results'!$E$4*C57+'4 Results'!$E$5*D57+'4 Results'!$E$6*E57</f>
        <v>10531.863227111315</v>
      </c>
      <c r="H57" s="14">
        <f t="shared" si="23"/>
        <v>80.07677288868399</v>
      </c>
      <c r="I57" s="14">
        <f t="shared" si="24"/>
        <v>6412.289556265875</v>
      </c>
      <c r="J57" s="14">
        <f>'4 Results'!$E$4*C57</f>
        <v>1424.5077706976488</v>
      </c>
      <c r="K57" s="14">
        <f>'4 Results'!$E$5*D57</f>
        <v>8951.1330876602788</v>
      </c>
      <c r="L57" s="14">
        <f>'4 Results'!$E$6*E57</f>
        <v>156.22236875338837</v>
      </c>
      <c r="M57" s="14">
        <f>('4 Results'!$E$6-'4 Results'!$E$25)*E57</f>
        <v>97.919949128328057</v>
      </c>
      <c r="N57" s="10"/>
      <c r="O57" s="10">
        <f t="shared" si="13"/>
        <v>2145551.1529000001</v>
      </c>
      <c r="P57" s="10">
        <f t="shared" si="14"/>
        <v>116777632.57689998</v>
      </c>
      <c r="Q57" s="10">
        <f t="shared" si="15"/>
        <v>9627.5343999999786</v>
      </c>
      <c r="R57" s="10">
        <f t="shared" si="16"/>
        <v>15828846.584899999</v>
      </c>
      <c r="S57" s="10">
        <f t="shared" si="17"/>
        <v>143723.23239999983</v>
      </c>
      <c r="T57" s="10">
        <f t="shared" si="18"/>
        <v>1060321.0243999988</v>
      </c>
      <c r="U57" s="10">
        <f t="shared" si="19"/>
        <v>15544051.353799999</v>
      </c>
      <c r="V57" s="10">
        <f t="shared" si="20"/>
        <v>114676550.05779998</v>
      </c>
      <c r="W57" s="10">
        <f t="shared" si="21"/>
        <v>1041243.5527999987</v>
      </c>
      <c r="X57" s="11">
        <f t="shared" si="22"/>
        <v>112613270.56359997</v>
      </c>
      <c r="Z57" s="29">
        <v>521.99080660735297</v>
      </c>
      <c r="AA57" s="2">
        <v>2.1332819238198235E-2</v>
      </c>
      <c r="AC57" s="10"/>
      <c r="AD57" s="10"/>
      <c r="AE57" s="11"/>
    </row>
    <row r="58" spans="1:31" x14ac:dyDescent="0.2">
      <c r="A58" s="2">
        <v>49</v>
      </c>
      <c r="B58" s="5">
        <v>563</v>
      </c>
      <c r="C58" s="10">
        <f>'3 Data'!B58</f>
        <v>1440.3879999999999</v>
      </c>
      <c r="D58" s="2">
        <f>'3 Data'!J58</f>
        <v>10363.130000000001</v>
      </c>
      <c r="E58" s="2">
        <f>'3 Data'!F58</f>
        <v>153.17000000000007</v>
      </c>
      <c r="F58" s="2">
        <f>'3 Data'!O58</f>
        <v>10259.318000000001</v>
      </c>
      <c r="G58" s="14">
        <f>'4 Results'!$E$4*C58+'4 Results'!$E$5*D58+'4 Results'!$E$6*E58</f>
        <v>10228.655031839202</v>
      </c>
      <c r="H58" s="14">
        <f t="shared" si="23"/>
        <v>30.66296816079921</v>
      </c>
      <c r="I58" s="14">
        <f t="shared" si="24"/>
        <v>940.21761643018613</v>
      </c>
      <c r="J58" s="14">
        <f>'4 Results'!$E$4*C58</f>
        <v>1400.7959603348272</v>
      </c>
      <c r="K58" s="14">
        <f>'4 Results'!$E$5*D58</f>
        <v>8583.9885025892036</v>
      </c>
      <c r="L58" s="14">
        <f>'4 Results'!$E$6*E58</f>
        <v>243.87056891517057</v>
      </c>
      <c r="M58" s="14">
        <f>('4 Results'!$E$6-'4 Results'!$E$25)*E58</f>
        <v>152.85771104755435</v>
      </c>
      <c r="N58" s="14"/>
      <c r="O58" s="10">
        <f t="shared" si="13"/>
        <v>2074717.5905439998</v>
      </c>
      <c r="P58" s="10">
        <f t="shared" si="14"/>
        <v>107394463.39690003</v>
      </c>
      <c r="Q58" s="10">
        <f t="shared" si="15"/>
        <v>23461.048900000023</v>
      </c>
      <c r="R58" s="10">
        <f t="shared" si="16"/>
        <v>14926928.09444</v>
      </c>
      <c r="S58" s="10">
        <f t="shared" si="17"/>
        <v>220624.22996000008</v>
      </c>
      <c r="T58" s="10">
        <f t="shared" si="18"/>
        <v>1587320.622100001</v>
      </c>
      <c r="U58" s="10">
        <f t="shared" si="19"/>
        <v>14777398.535384001</v>
      </c>
      <c r="V58" s="10">
        <f t="shared" si="20"/>
        <v>106318646.14534003</v>
      </c>
      <c r="W58" s="10">
        <f t="shared" si="21"/>
        <v>1571419.7380600008</v>
      </c>
      <c r="X58" s="11">
        <f t="shared" ref="X58:X89" si="25">F58*F58</f>
        <v>105253605.82512403</v>
      </c>
      <c r="Z58" s="29">
        <v>522.99043878014697</v>
      </c>
      <c r="AA58" s="2">
        <v>2.0359086337828756E-2</v>
      </c>
      <c r="AC58" s="10"/>
      <c r="AD58" s="10"/>
      <c r="AE58" s="11"/>
    </row>
    <row r="59" spans="1:31" x14ac:dyDescent="0.2">
      <c r="A59" s="2">
        <v>50</v>
      </c>
      <c r="B59" s="5">
        <v>564</v>
      </c>
      <c r="C59" s="10">
        <f>'3 Data'!B59</f>
        <v>1410.3600000000001</v>
      </c>
      <c r="D59" s="2">
        <f>'3 Data'!J59</f>
        <v>9945.3199999999979</v>
      </c>
      <c r="E59" s="2">
        <f>'3 Data'!F59</f>
        <v>182.21000000000004</v>
      </c>
      <c r="F59" s="2">
        <f>'3 Data'!O59</f>
        <v>9926.1799999999985</v>
      </c>
      <c r="G59" s="14">
        <f>'4 Results'!$E$4*C59+'4 Results'!$E$5*D59+'4 Results'!$E$6*E59</f>
        <v>9899.6082243616274</v>
      </c>
      <c r="H59" s="14">
        <f t="shared" si="23"/>
        <v>26.571775638371037</v>
      </c>
      <c r="I59" s="14">
        <f t="shared" si="24"/>
        <v>706.05926057592853</v>
      </c>
      <c r="J59" s="14">
        <f>'4 Results'!$E$4*C59</f>
        <v>1371.5933419452449</v>
      </c>
      <c r="K59" s="14">
        <f>'4 Results'!$E$5*D59</f>
        <v>8237.9080967401187</v>
      </c>
      <c r="L59" s="14">
        <f>'4 Results'!$E$6*E59</f>
        <v>290.10678567626309</v>
      </c>
      <c r="M59" s="14">
        <f>('4 Results'!$E$6-'4 Results'!$E$25)*E59</f>
        <v>181.83850316625231</v>
      </c>
      <c r="N59" s="14"/>
      <c r="O59" s="10">
        <f t="shared" si="13"/>
        <v>1989115.3296000003</v>
      </c>
      <c r="P59" s="10">
        <f t="shared" si="14"/>
        <v>98909389.902399957</v>
      </c>
      <c r="Q59" s="10">
        <f t="shared" si="15"/>
        <v>33200.484100000016</v>
      </c>
      <c r="R59" s="10">
        <f t="shared" si="16"/>
        <v>14026481.515199998</v>
      </c>
      <c r="S59" s="10">
        <f t="shared" si="17"/>
        <v>256981.69560000006</v>
      </c>
      <c r="T59" s="10">
        <f t="shared" si="18"/>
        <v>1812136.7571999999</v>
      </c>
      <c r="U59" s="10">
        <f t="shared" si="19"/>
        <v>13999487.2248</v>
      </c>
      <c r="V59" s="10">
        <f t="shared" si="20"/>
        <v>98719036.477599964</v>
      </c>
      <c r="W59" s="10">
        <f t="shared" si="21"/>
        <v>1808649.2578</v>
      </c>
      <c r="X59" s="11">
        <f t="shared" si="25"/>
        <v>98529049.392399967</v>
      </c>
      <c r="Z59" s="29">
        <v>523.99007095294098</v>
      </c>
      <c r="AA59" s="2">
        <v>1.934265849138975E-2</v>
      </c>
      <c r="AC59" s="10"/>
      <c r="AD59" s="10"/>
      <c r="AE59" s="11"/>
    </row>
    <row r="60" spans="1:31" x14ac:dyDescent="0.2">
      <c r="A60" s="2">
        <v>51</v>
      </c>
      <c r="B60" s="5">
        <v>565</v>
      </c>
      <c r="C60" s="10">
        <f>'3 Data'!B60</f>
        <v>1481.0739999999998</v>
      </c>
      <c r="D60" s="2">
        <f>'3 Data'!J60</f>
        <v>9530.92</v>
      </c>
      <c r="E60" s="2">
        <f>'3 Data'!F60</f>
        <v>63.410000000000309</v>
      </c>
      <c r="F60" s="2">
        <f>'3 Data'!O60</f>
        <v>9489.8940000000002</v>
      </c>
      <c r="G60" s="14">
        <f>'4 Results'!$E$4*C60+'4 Results'!$E$5*D60+'4 Results'!$E$6*E60</f>
        <v>9435.9745100852233</v>
      </c>
      <c r="H60" s="14">
        <f t="shared" si="23"/>
        <v>53.919489914776932</v>
      </c>
      <c r="I60" s="14">
        <f t="shared" si="24"/>
        <v>2907.3113926697315</v>
      </c>
      <c r="J60" s="14">
        <f>'4 Results'!$E$4*C60</f>
        <v>1440.3636215776194</v>
      </c>
      <c r="K60" s="14">
        <f>'4 Results'!$E$5*D60</f>
        <v>7894.6522623085375</v>
      </c>
      <c r="L60" s="14">
        <f>'4 Results'!$E$6*E60</f>
        <v>100.95862619906661</v>
      </c>
      <c r="M60" s="14">
        <f>('4 Results'!$E$6-'4 Results'!$E$25)*E60</f>
        <v>63.280717226124324</v>
      </c>
      <c r="N60" s="14"/>
      <c r="O60" s="10">
        <f t="shared" si="13"/>
        <v>2193580.1934759994</v>
      </c>
      <c r="P60" s="10">
        <f t="shared" si="14"/>
        <v>90838436.046399996</v>
      </c>
      <c r="Q60" s="10">
        <f t="shared" si="15"/>
        <v>4020.8281000000393</v>
      </c>
      <c r="R60" s="10">
        <f t="shared" si="16"/>
        <v>14115997.808079999</v>
      </c>
      <c r="S60" s="10">
        <f t="shared" si="17"/>
        <v>93914.902340000452</v>
      </c>
      <c r="T60" s="10">
        <f t="shared" si="18"/>
        <v>604355.63720000291</v>
      </c>
      <c r="U60" s="10">
        <f t="shared" si="19"/>
        <v>14055235.266155999</v>
      </c>
      <c r="V60" s="10">
        <f t="shared" si="20"/>
        <v>90447420.522479996</v>
      </c>
      <c r="W60" s="10">
        <f t="shared" si="21"/>
        <v>601754.1785400029</v>
      </c>
      <c r="X60" s="11">
        <f t="shared" si="25"/>
        <v>90058088.131236002</v>
      </c>
      <c r="Z60" s="29">
        <v>524.98970312573499</v>
      </c>
      <c r="AA60" s="2">
        <v>1.8370978993742147E-2</v>
      </c>
      <c r="AC60" s="10"/>
      <c r="AD60" s="10"/>
      <c r="AE60" s="11"/>
    </row>
    <row r="61" spans="1:31" x14ac:dyDescent="0.2">
      <c r="A61" s="2">
        <v>52</v>
      </c>
      <c r="B61" s="5">
        <v>566</v>
      </c>
      <c r="C61" s="10">
        <f>'3 Data'!B61</f>
        <v>1407.027</v>
      </c>
      <c r="D61" s="2">
        <f>'3 Data'!J61</f>
        <v>9248.02</v>
      </c>
      <c r="E61" s="2">
        <f>'3 Data'!F61</f>
        <v>130.80999999999995</v>
      </c>
      <c r="F61" s="2">
        <f>'3 Data'!O61</f>
        <v>9136.2669999999998</v>
      </c>
      <c r="G61" s="14">
        <f>'4 Results'!$E$4*C61+'4 Results'!$E$5*D61+'4 Results'!$E$6*E61</f>
        <v>9236.9424283338976</v>
      </c>
      <c r="H61" s="14">
        <f t="shared" si="23"/>
        <v>-100.6754283338978</v>
      </c>
      <c r="I61" s="14">
        <f t="shared" si="24"/>
        <v>10135.541870213792</v>
      </c>
      <c r="J61" s="14">
        <f>'4 Results'!$E$4*C61</f>
        <v>1368.351956335398</v>
      </c>
      <c r="K61" s="14">
        <f>'4 Results'!$E$5*D61</f>
        <v>7660.3205162643908</v>
      </c>
      <c r="L61" s="14">
        <f>'4 Results'!$E$6*E61</f>
        <v>208.26995573410872</v>
      </c>
      <c r="M61" s="14">
        <f>('4 Results'!$E$6-'4 Results'!$E$25)*E61</f>
        <v>130.54329948508561</v>
      </c>
      <c r="N61" s="14"/>
      <c r="O61" s="10">
        <f t="shared" si="13"/>
        <v>1979724.9787290001</v>
      </c>
      <c r="P61" s="10">
        <f t="shared" si="14"/>
        <v>85525873.920400009</v>
      </c>
      <c r="Q61" s="10">
        <f t="shared" si="15"/>
        <v>17111.256099999984</v>
      </c>
      <c r="R61" s="10">
        <f t="shared" si="16"/>
        <v>13012213.836540001</v>
      </c>
      <c r="S61" s="10">
        <f t="shared" si="17"/>
        <v>184053.20186999993</v>
      </c>
      <c r="T61" s="10">
        <f t="shared" si="18"/>
        <v>1209733.4961999995</v>
      </c>
      <c r="U61" s="10">
        <f t="shared" si="19"/>
        <v>12854974.348208999</v>
      </c>
      <c r="V61" s="10">
        <f t="shared" si="20"/>
        <v>84492379.941339999</v>
      </c>
      <c r="W61" s="10">
        <f t="shared" si="21"/>
        <v>1195115.0862699994</v>
      </c>
      <c r="X61" s="11">
        <f t="shared" si="25"/>
        <v>83471374.695289001</v>
      </c>
      <c r="Z61" s="29">
        <v>525.989335298529</v>
      </c>
      <c r="AA61" s="2">
        <v>1.7421597724282804E-2</v>
      </c>
      <c r="AC61" s="10"/>
      <c r="AD61" s="10"/>
      <c r="AE61" s="11"/>
    </row>
    <row r="62" spans="1:31" x14ac:dyDescent="0.2">
      <c r="A62" s="2">
        <v>53</v>
      </c>
      <c r="B62" s="5">
        <v>567</v>
      </c>
      <c r="C62" s="10">
        <f>'3 Data'!B62</f>
        <v>1383.3150000000001</v>
      </c>
      <c r="D62" s="2">
        <f>'3 Data'!J62</f>
        <v>8786.44</v>
      </c>
      <c r="E62" s="2">
        <f>'3 Data'!F62</f>
        <v>155.83999999999969</v>
      </c>
      <c r="F62" s="2">
        <f>'3 Data'!O62</f>
        <v>8871.1550000000007</v>
      </c>
      <c r="G62" s="14">
        <f>'4 Results'!$E$4*C62+'4 Results'!$E$5*D62+'4 Results'!$E$6*E62</f>
        <v>8871.3978968967931</v>
      </c>
      <c r="H62" s="14">
        <f t="shared" si="23"/>
        <v>-0.24289689679244475</v>
      </c>
      <c r="I62" s="14">
        <f t="shared" si="24"/>
        <v>5.8998902471399557E-2</v>
      </c>
      <c r="J62" s="14">
        <f>'4 Results'!$E$4*C62</f>
        <v>1345.2917296385222</v>
      </c>
      <c r="K62" s="14">
        <f>'4 Results'!$E$5*D62</f>
        <v>7277.9845412235372</v>
      </c>
      <c r="L62" s="14">
        <f>'4 Results'!$E$6*E62</f>
        <v>248.1216260347332</v>
      </c>
      <c r="M62" s="14">
        <f>('4 Results'!$E$6-'4 Results'!$E$25)*E62</f>
        <v>155.5222673477235</v>
      </c>
      <c r="N62" s="14"/>
      <c r="O62" s="10">
        <f t="shared" si="13"/>
        <v>1913560.389225</v>
      </c>
      <c r="P62" s="10">
        <f t="shared" si="14"/>
        <v>77201527.873600006</v>
      </c>
      <c r="Q62" s="10">
        <f t="shared" si="15"/>
        <v>24286.105599999904</v>
      </c>
      <c r="R62" s="10">
        <f t="shared" si="16"/>
        <v>12154414.248600001</v>
      </c>
      <c r="S62" s="10">
        <f t="shared" si="17"/>
        <v>215575.80959999957</v>
      </c>
      <c r="T62" s="10">
        <f t="shared" si="18"/>
        <v>1369278.8095999975</v>
      </c>
      <c r="U62" s="10">
        <f t="shared" si="19"/>
        <v>12271601.778825002</v>
      </c>
      <c r="V62" s="10">
        <f t="shared" si="20"/>
        <v>77945871.138200015</v>
      </c>
      <c r="W62" s="10">
        <f t="shared" si="21"/>
        <v>1382480.7951999973</v>
      </c>
      <c r="X62" s="11">
        <f t="shared" si="25"/>
        <v>78697391.034025013</v>
      </c>
      <c r="Z62" s="29">
        <v>526.98896747132403</v>
      </c>
      <c r="AA62" s="2">
        <v>1.6563420690213465E-2</v>
      </c>
      <c r="AC62" s="10"/>
      <c r="AD62" s="10"/>
      <c r="AE62" s="11"/>
    </row>
    <row r="63" spans="1:31" x14ac:dyDescent="0.2">
      <c r="A63" s="2">
        <v>54</v>
      </c>
      <c r="B63" s="5">
        <v>568</v>
      </c>
      <c r="C63" s="10">
        <f>'3 Data'!B63</f>
        <v>1357.297</v>
      </c>
      <c r="D63" s="2">
        <f>'3 Data'!J63</f>
        <v>8289.6200000000008</v>
      </c>
      <c r="E63" s="2">
        <f>'3 Data'!F63</f>
        <v>145.15999999999985</v>
      </c>
      <c r="F63" s="2">
        <f>'3 Data'!O63</f>
        <v>8451.8170000000009</v>
      </c>
      <c r="G63" s="14">
        <f>'4 Results'!$E$4*C63+'4 Results'!$E$5*D63+'4 Results'!$E$6*E63</f>
        <v>8417.5648528067304</v>
      </c>
      <c r="H63" s="14">
        <f t="shared" si="23"/>
        <v>34.252147193270503</v>
      </c>
      <c r="I63" s="14">
        <f t="shared" si="24"/>
        <v>1173.2095873494684</v>
      </c>
      <c r="J63" s="14">
        <f>'4 Results'!$E$4*C63</f>
        <v>1319.9888881152719</v>
      </c>
      <c r="K63" s="14">
        <f>'4 Results'!$E$5*D63</f>
        <v>6866.4585671349778</v>
      </c>
      <c r="L63" s="14">
        <f>'4 Results'!$E$6*E63</f>
        <v>231.11739755648043</v>
      </c>
      <c r="M63" s="14">
        <f>('4 Results'!$E$6-'4 Results'!$E$25)*E63</f>
        <v>144.86404214704547</v>
      </c>
      <c r="N63" s="14"/>
      <c r="O63" s="10">
        <f t="shared" si="13"/>
        <v>1842255.1462090001</v>
      </c>
      <c r="P63" s="10">
        <f t="shared" si="14"/>
        <v>68717799.74440001</v>
      </c>
      <c r="Q63" s="10">
        <f t="shared" si="15"/>
        <v>21071.425599999959</v>
      </c>
      <c r="R63" s="10">
        <f t="shared" si="16"/>
        <v>11251476.357140001</v>
      </c>
      <c r="S63" s="10">
        <f t="shared" si="17"/>
        <v>197025.23251999982</v>
      </c>
      <c r="T63" s="10">
        <f t="shared" si="18"/>
        <v>1203321.239199999</v>
      </c>
      <c r="U63" s="10">
        <f t="shared" si="19"/>
        <v>11471625.858649002</v>
      </c>
      <c r="V63" s="10">
        <f t="shared" si="20"/>
        <v>70062351.239540011</v>
      </c>
      <c r="W63" s="10">
        <f t="shared" si="21"/>
        <v>1226865.7557199989</v>
      </c>
      <c r="X63" s="11">
        <f t="shared" si="25"/>
        <v>71433210.601489022</v>
      </c>
      <c r="Z63" s="29">
        <v>527.98859964411804</v>
      </c>
      <c r="AA63" s="2">
        <v>1.5734180874256983E-2</v>
      </c>
      <c r="AC63" s="10"/>
      <c r="AD63" s="10"/>
      <c r="AE63" s="11"/>
    </row>
    <row r="64" spans="1:31" x14ac:dyDescent="0.2">
      <c r="A64" s="2">
        <v>55</v>
      </c>
      <c r="B64" s="5">
        <v>569</v>
      </c>
      <c r="C64" s="10">
        <f>'3 Data'!B64</f>
        <v>1328.93</v>
      </c>
      <c r="D64" s="2">
        <f>'3 Data'!J64</f>
        <v>8009.9699999999993</v>
      </c>
      <c r="E64" s="2">
        <f>'3 Data'!F64</f>
        <v>161.50999999999976</v>
      </c>
      <c r="F64" s="2">
        <f>'3 Data'!O64</f>
        <v>8309.0999999999985</v>
      </c>
      <c r="G64" s="14">
        <f>'4 Results'!$E$4*C64+'4 Results'!$E$5*D64+'4 Results'!$E$6*E64</f>
        <v>8184.3696268355616</v>
      </c>
      <c r="H64" s="14">
        <f t="shared" si="23"/>
        <v>124.73037316443697</v>
      </c>
      <c r="I64" s="14">
        <f t="shared" si="24"/>
        <v>15557.665989739698</v>
      </c>
      <c r="J64" s="14">
        <f>'4 Results'!$E$4*C64</f>
        <v>1292.4016137094743</v>
      </c>
      <c r="K64" s="14">
        <f>'4 Results'!$E$5*D64</f>
        <v>6634.8188612981239</v>
      </c>
      <c r="L64" s="14">
        <f>'4 Results'!$E$6*E64</f>
        <v>257.14915182796318</v>
      </c>
      <c r="M64" s="14">
        <f>('4 Results'!$E$6-'4 Results'!$E$25)*E64</f>
        <v>161.1807071312297</v>
      </c>
      <c r="N64" s="14"/>
      <c r="O64" s="10">
        <f t="shared" si="13"/>
        <v>1766054.9449000002</v>
      </c>
      <c r="P64" s="10">
        <f t="shared" si="14"/>
        <v>64159619.400899991</v>
      </c>
      <c r="Q64" s="10">
        <f t="shared" si="15"/>
        <v>26085.480099999924</v>
      </c>
      <c r="R64" s="10">
        <f t="shared" si="16"/>
        <v>10644689.4321</v>
      </c>
      <c r="S64" s="10">
        <f t="shared" si="17"/>
        <v>214635.48429999969</v>
      </c>
      <c r="T64" s="10">
        <f t="shared" si="18"/>
        <v>1293690.2546999981</v>
      </c>
      <c r="U64" s="10">
        <f t="shared" si="19"/>
        <v>11042212.262999998</v>
      </c>
      <c r="V64" s="10">
        <f t="shared" si="20"/>
        <v>66555641.726999983</v>
      </c>
      <c r="W64" s="10">
        <f t="shared" si="21"/>
        <v>1342002.7409999978</v>
      </c>
      <c r="X64" s="11">
        <f t="shared" si="25"/>
        <v>69041142.809999973</v>
      </c>
      <c r="Z64" s="29">
        <v>528.98823181691205</v>
      </c>
      <c r="AA64" s="2">
        <v>1.4999401448900846E-2</v>
      </c>
      <c r="AC64" s="10"/>
      <c r="AD64" s="10"/>
      <c r="AE64" s="11"/>
    </row>
    <row r="65" spans="1:31" x14ac:dyDescent="0.2">
      <c r="A65" s="2">
        <v>56</v>
      </c>
      <c r="B65" s="5">
        <v>570</v>
      </c>
      <c r="C65" s="10">
        <f>'3 Data'!B65</f>
        <v>1327.5929999999998</v>
      </c>
      <c r="D65" s="2">
        <f>'3 Data'!J65</f>
        <v>7637.06</v>
      </c>
      <c r="E65" s="2">
        <f>'3 Data'!F65</f>
        <v>157.51000000000022</v>
      </c>
      <c r="F65" s="2">
        <f>'3 Data'!O65</f>
        <v>7777.3330000000005</v>
      </c>
      <c r="G65" s="14">
        <f>'4 Results'!$E$4*C65+'4 Results'!$E$5*D65+'4 Results'!$E$6*E65</f>
        <v>7867.811917159016</v>
      </c>
      <c r="H65" s="14">
        <f t="shared" si="23"/>
        <v>-90.478917159015509</v>
      </c>
      <c r="I65" s="14">
        <f t="shared" si="24"/>
        <v>8186.4344502679915</v>
      </c>
      <c r="J65" s="14">
        <f>'4 Results'!$E$4*C65</f>
        <v>1291.1013639163853</v>
      </c>
      <c r="K65" s="14">
        <f>'4 Results'!$E$5*D65</f>
        <v>6325.9300263128889</v>
      </c>
      <c r="L65" s="14">
        <f>'4 Results'!$E$6*E65</f>
        <v>250.7805269297418</v>
      </c>
      <c r="M65" s="14">
        <f>('4 Results'!$E$6-'4 Results'!$E$25)*E65</f>
        <v>157.1888624867814</v>
      </c>
      <c r="N65" s="14"/>
      <c r="O65" s="10">
        <f t="shared" si="13"/>
        <v>1762503.1736489995</v>
      </c>
      <c r="P65" s="10">
        <f t="shared" si="14"/>
        <v>58324685.443600006</v>
      </c>
      <c r="Q65" s="10">
        <f t="shared" si="15"/>
        <v>24809.400100000068</v>
      </c>
      <c r="R65" s="10">
        <f t="shared" si="16"/>
        <v>10138907.396579999</v>
      </c>
      <c r="S65" s="10">
        <f t="shared" si="17"/>
        <v>209109.17343000026</v>
      </c>
      <c r="T65" s="10">
        <f t="shared" si="18"/>
        <v>1202913.3206000018</v>
      </c>
      <c r="U65" s="10">
        <f t="shared" si="19"/>
        <v>10325132.849468999</v>
      </c>
      <c r="V65" s="10">
        <f t="shared" si="20"/>
        <v>59395958.76098001</v>
      </c>
      <c r="W65" s="10">
        <f t="shared" si="21"/>
        <v>1225007.7208300019</v>
      </c>
      <c r="X65" s="11">
        <f t="shared" si="25"/>
        <v>60486908.592889011</v>
      </c>
      <c r="Z65" s="29">
        <v>529.98786398970606</v>
      </c>
      <c r="AA65" s="2">
        <v>1.4294502573497535E-2</v>
      </c>
      <c r="AC65" s="10"/>
      <c r="AD65" s="10"/>
      <c r="AE65" s="11"/>
    </row>
    <row r="66" spans="1:31" x14ac:dyDescent="0.2">
      <c r="A66" s="2">
        <v>57</v>
      </c>
      <c r="B66" s="5">
        <v>571</v>
      </c>
      <c r="C66" s="10">
        <f>'3 Data'!B66</f>
        <v>1331.5909999999999</v>
      </c>
      <c r="D66" s="2">
        <f>'3 Data'!J66</f>
        <v>7147.6399999999994</v>
      </c>
      <c r="E66" s="2">
        <f>'3 Data'!F66</f>
        <v>135.48000000000002</v>
      </c>
      <c r="F66" s="2">
        <f>'3 Data'!O66</f>
        <v>7589.1610000000001</v>
      </c>
      <c r="G66" s="14">
        <f>'4 Results'!$E$4*C66+'4 Results'!$E$5*D66+'4 Results'!$E$6*E66</f>
        <v>7431.2284166266118</v>
      </c>
      <c r="H66" s="14">
        <f t="shared" si="23"/>
        <v>157.9325833733883</v>
      </c>
      <c r="I66" s="14">
        <f t="shared" si="24"/>
        <v>24942.700890992244</v>
      </c>
      <c r="J66" s="14">
        <f>'4 Results'!$E$4*C66</f>
        <v>1294.9894706275065</v>
      </c>
      <c r="K66" s="14">
        <f>'4 Results'!$E$5*D66</f>
        <v>5920.533620696322</v>
      </c>
      <c r="L66" s="14">
        <f>'4 Results'!$E$6*E66</f>
        <v>215.70532530278317</v>
      </c>
      <c r="M66" s="14">
        <f>('4 Results'!$E$6-'4 Results'!$E$25)*E66</f>
        <v>135.20377810747962</v>
      </c>
      <c r="N66" s="14"/>
      <c r="O66" s="10">
        <f t="shared" si="13"/>
        <v>1773134.5912809998</v>
      </c>
      <c r="P66" s="10">
        <f t="shared" si="14"/>
        <v>51088757.569599994</v>
      </c>
      <c r="Q66" s="10">
        <f t="shared" si="15"/>
        <v>18354.830400000006</v>
      </c>
      <c r="R66" s="10">
        <f t="shared" si="16"/>
        <v>9517733.0952399988</v>
      </c>
      <c r="S66" s="10">
        <f t="shared" si="17"/>
        <v>180403.94868</v>
      </c>
      <c r="T66" s="10">
        <f t="shared" si="18"/>
        <v>968362.2672</v>
      </c>
      <c r="U66" s="10">
        <f t="shared" si="19"/>
        <v>10105658.485150998</v>
      </c>
      <c r="V66" s="10">
        <f t="shared" si="20"/>
        <v>54244590.730039999</v>
      </c>
      <c r="W66" s="10">
        <f t="shared" si="21"/>
        <v>1028179.5322800002</v>
      </c>
      <c r="X66" s="11">
        <f t="shared" si="25"/>
        <v>57595364.683921002</v>
      </c>
      <c r="Z66" s="29">
        <v>530.98749616249995</v>
      </c>
      <c r="AA66" s="2">
        <v>1.3673951690845875E-2</v>
      </c>
      <c r="AC66" s="10"/>
      <c r="AD66" s="10"/>
      <c r="AE66" s="11"/>
    </row>
    <row r="67" spans="1:31" x14ac:dyDescent="0.2">
      <c r="A67" s="2">
        <v>58</v>
      </c>
      <c r="B67" s="5">
        <v>572</v>
      </c>
      <c r="C67" s="10">
        <f>'3 Data'!B67</f>
        <v>1269.5159999999998</v>
      </c>
      <c r="D67" s="2">
        <f>'3 Data'!J67</f>
        <v>6939.6600000000017</v>
      </c>
      <c r="E67" s="2">
        <f>'3 Data'!F67</f>
        <v>235.57999999999993</v>
      </c>
      <c r="F67" s="2">
        <f>'3 Data'!O67</f>
        <v>7211.7860000000001</v>
      </c>
      <c r="G67" s="14">
        <f>'4 Results'!$E$4*C67+'4 Results'!$E$5*D67+'4 Results'!$E$6*E67</f>
        <v>7357.9605074456695</v>
      </c>
      <c r="H67" s="14">
        <f t="shared" si="23"/>
        <v>-146.17450744566941</v>
      </c>
      <c r="I67" s="14">
        <f t="shared" si="24"/>
        <v>21366.98662698406</v>
      </c>
      <c r="J67" s="14">
        <f>'4 Results'!$E$4*C67</f>
        <v>1234.6207302340956</v>
      </c>
      <c r="K67" s="14">
        <f>'4 Results'!$E$5*D67</f>
        <v>5748.2596138307827</v>
      </c>
      <c r="L67" s="14">
        <f>'4 Results'!$E$6*E67</f>
        <v>375.08016338079148</v>
      </c>
      <c r="M67" s="14">
        <f>('4 Results'!$E$6-'4 Results'!$E$25)*E67</f>
        <v>235.09969033480982</v>
      </c>
      <c r="N67" s="14"/>
      <c r="O67" s="10">
        <f t="shared" si="13"/>
        <v>1611670.8742559997</v>
      </c>
      <c r="P67" s="10">
        <f t="shared" si="14"/>
        <v>48158880.915600024</v>
      </c>
      <c r="Q67" s="10">
        <f t="shared" si="15"/>
        <v>55497.936399999962</v>
      </c>
      <c r="R67" s="10">
        <f t="shared" si="16"/>
        <v>8810009.4045600016</v>
      </c>
      <c r="S67" s="10">
        <f t="shared" si="17"/>
        <v>299072.57927999989</v>
      </c>
      <c r="T67" s="10">
        <f t="shared" si="18"/>
        <v>1634845.1028</v>
      </c>
      <c r="U67" s="10">
        <f t="shared" si="19"/>
        <v>9155477.7155759986</v>
      </c>
      <c r="V67" s="10">
        <f t="shared" si="20"/>
        <v>50047342.832760014</v>
      </c>
      <c r="W67" s="10">
        <f t="shared" si="21"/>
        <v>1698952.5458799994</v>
      </c>
      <c r="X67" s="11">
        <f t="shared" si="25"/>
        <v>52009857.309795998</v>
      </c>
      <c r="Z67" s="29">
        <v>531.98712833529396</v>
      </c>
      <c r="AA67" s="2">
        <v>1.307087256485257E-2</v>
      </c>
      <c r="AC67" s="10"/>
      <c r="AD67" s="10"/>
      <c r="AE67" s="11"/>
    </row>
    <row r="68" spans="1:31" x14ac:dyDescent="0.2">
      <c r="A68" s="2">
        <v>59</v>
      </c>
      <c r="B68" s="5">
        <v>573</v>
      </c>
      <c r="C68" s="10">
        <f>'3 Data'!B68</f>
        <v>1197.4580000000001</v>
      </c>
      <c r="D68" s="2">
        <f>'3 Data'!J68</f>
        <v>6688</v>
      </c>
      <c r="E68" s="2">
        <f>'3 Data'!F68</f>
        <v>264.94000000000005</v>
      </c>
      <c r="F68" s="2">
        <f>'3 Data'!O68</f>
        <v>6884.8779999999997</v>
      </c>
      <c r="G68" s="14">
        <f>'4 Results'!$E$4*C68+'4 Results'!$E$5*D68+'4 Results'!$E$6*E68</f>
        <v>7126.1738499310413</v>
      </c>
      <c r="H68" s="14">
        <f t="shared" si="23"/>
        <v>-241.29584993104163</v>
      </c>
      <c r="I68" s="14">
        <f t="shared" si="24"/>
        <v>58223.687193943762</v>
      </c>
      <c r="J68" s="14">
        <f>'4 Results'!$E$4*C68</f>
        <v>1164.5433932180924</v>
      </c>
      <c r="K68" s="14">
        <f>'4 Results'!$E$5*D68</f>
        <v>5539.8045865792074</v>
      </c>
      <c r="L68" s="14">
        <f>'4 Results'!$E$6*E68</f>
        <v>421.82587013374206</v>
      </c>
      <c r="M68" s="14">
        <f>('4 Results'!$E$6-'4 Results'!$E$25)*E68</f>
        <v>264.39983002506386</v>
      </c>
      <c r="N68" s="14"/>
      <c r="O68" s="10">
        <f t="shared" si="13"/>
        <v>1433905.6617640003</v>
      </c>
      <c r="P68" s="10">
        <f t="shared" si="14"/>
        <v>44729344</v>
      </c>
      <c r="Q68" s="10">
        <f t="shared" si="15"/>
        <v>70193.203600000023</v>
      </c>
      <c r="R68" s="10">
        <f t="shared" si="16"/>
        <v>8008599.1040000003</v>
      </c>
      <c r="S68" s="10">
        <f t="shared" si="17"/>
        <v>317254.52252000012</v>
      </c>
      <c r="T68" s="10">
        <f t="shared" si="18"/>
        <v>1771918.7200000004</v>
      </c>
      <c r="U68" s="10">
        <f t="shared" si="19"/>
        <v>8244352.2401240002</v>
      </c>
      <c r="V68" s="10">
        <f t="shared" si="20"/>
        <v>46046064.063999996</v>
      </c>
      <c r="W68" s="10">
        <f t="shared" si="21"/>
        <v>1824079.5773200004</v>
      </c>
      <c r="X68" s="11">
        <f t="shared" si="25"/>
        <v>47401545.074883997</v>
      </c>
      <c r="Z68" s="29">
        <v>532.98676050808797</v>
      </c>
      <c r="AA68" s="2">
        <v>1.2519574257116277E-2</v>
      </c>
      <c r="AC68" s="10"/>
      <c r="AD68" s="10"/>
      <c r="AE68" s="11"/>
    </row>
    <row r="69" spans="1:31" x14ac:dyDescent="0.2">
      <c r="A69" s="2">
        <v>60</v>
      </c>
      <c r="B69" s="5">
        <v>574</v>
      </c>
      <c r="C69" s="10">
        <f>'3 Data'!B69</f>
        <v>1190.44</v>
      </c>
      <c r="D69" s="2">
        <f>'3 Data'!J69</f>
        <v>6284.49</v>
      </c>
      <c r="E69" s="2">
        <f>'3 Data'!F69</f>
        <v>295.30999999999995</v>
      </c>
      <c r="F69" s="2">
        <f>'3 Data'!O69</f>
        <v>6761.02</v>
      </c>
      <c r="G69" s="14">
        <f>'4 Results'!$E$4*C69+'4 Results'!$E$5*D69+'4 Results'!$E$6*E69</f>
        <v>6833.4671097612563</v>
      </c>
      <c r="H69" s="14">
        <f t="shared" si="23"/>
        <v>-72.447109761255888</v>
      </c>
      <c r="I69" s="14">
        <f t="shared" si="24"/>
        <v>5248.5837127594577</v>
      </c>
      <c r="J69" s="14">
        <f>'4 Results'!$E$4*C69</f>
        <v>1157.7182974455438</v>
      </c>
      <c r="K69" s="14">
        <f>'4 Results'!$E$5*D69</f>
        <v>5205.5691576422196</v>
      </c>
      <c r="L69" s="14">
        <f>'4 Results'!$E$6*E69</f>
        <v>470.1796546734933</v>
      </c>
      <c r="M69" s="14">
        <f>('4 Results'!$E$6-'4 Results'!$E$25)*E69</f>
        <v>294.70791048804102</v>
      </c>
      <c r="N69" s="14"/>
      <c r="O69" s="10">
        <f t="shared" si="13"/>
        <v>1417147.3936000001</v>
      </c>
      <c r="P69" s="10">
        <f t="shared" si="14"/>
        <v>39494814.560099997</v>
      </c>
      <c r="Q69" s="10">
        <f t="shared" si="15"/>
        <v>87207.996099999975</v>
      </c>
      <c r="R69" s="10">
        <f t="shared" si="16"/>
        <v>7481308.2756000003</v>
      </c>
      <c r="S69" s="10">
        <f t="shared" si="17"/>
        <v>351548.83639999997</v>
      </c>
      <c r="T69" s="10">
        <f t="shared" si="18"/>
        <v>1855872.7418999996</v>
      </c>
      <c r="U69" s="10">
        <f t="shared" si="19"/>
        <v>8048588.6488000005</v>
      </c>
      <c r="V69" s="10">
        <f t="shared" si="20"/>
        <v>42489562.579800002</v>
      </c>
      <c r="W69" s="10">
        <f t="shared" si="21"/>
        <v>1996596.8161999998</v>
      </c>
      <c r="X69" s="11">
        <f t="shared" si="25"/>
        <v>45711391.440400004</v>
      </c>
      <c r="Z69" s="29">
        <v>533.98639268088198</v>
      </c>
      <c r="AA69" s="2">
        <v>1.198184269173226E-2</v>
      </c>
      <c r="AC69" s="10"/>
      <c r="AD69" s="10"/>
      <c r="AE69" s="11"/>
    </row>
    <row r="70" spans="1:31" x14ac:dyDescent="0.2">
      <c r="A70" s="2">
        <v>61</v>
      </c>
      <c r="B70" s="5">
        <v>575</v>
      </c>
      <c r="C70" s="10">
        <f>'3 Data'!B70</f>
        <v>1153.4099999999999</v>
      </c>
      <c r="D70" s="2">
        <f>'3 Data'!J70</f>
        <v>6045.3700000000008</v>
      </c>
      <c r="E70" s="2">
        <f>'3 Data'!F70</f>
        <v>340.34999999999991</v>
      </c>
      <c r="F70" s="2">
        <f>'3 Data'!O70</f>
        <v>6465.5499999999993</v>
      </c>
      <c r="G70" s="14">
        <f>'4 Results'!$E$4*C70+'4 Results'!$E$5*D70+'4 Results'!$E$6*E70</f>
        <v>6671.0977785083169</v>
      </c>
      <c r="H70" s="14">
        <f t="shared" si="23"/>
        <v>-205.54777850831761</v>
      </c>
      <c r="I70" s="14">
        <f t="shared" si="24"/>
        <v>42249.889249704393</v>
      </c>
      <c r="J70" s="14">
        <f>'4 Results'!$E$4*C70</f>
        <v>1121.7061434903603</v>
      </c>
      <c r="K70" s="14">
        <f>'4 Results'!$E$5*D70</f>
        <v>5007.5012639904826</v>
      </c>
      <c r="L70" s="14">
        <f>'4 Results'!$E$6*E70</f>
        <v>541.89037102747432</v>
      </c>
      <c r="M70" s="14">
        <f>('4 Results'!$E$6-'4 Results'!$E$25)*E70</f>
        <v>339.65608118453406</v>
      </c>
      <c r="N70" s="14"/>
      <c r="O70" s="10">
        <f t="shared" si="13"/>
        <v>1330354.6280999996</v>
      </c>
      <c r="P70" s="10">
        <f t="shared" si="14"/>
        <v>36546498.436900012</v>
      </c>
      <c r="Q70" s="10">
        <f t="shared" si="15"/>
        <v>115838.12249999994</v>
      </c>
      <c r="R70" s="10">
        <f t="shared" si="16"/>
        <v>6972790.2116999999</v>
      </c>
      <c r="S70" s="10">
        <f t="shared" si="17"/>
        <v>392563.09349999984</v>
      </c>
      <c r="T70" s="10">
        <f t="shared" si="18"/>
        <v>2057541.6794999996</v>
      </c>
      <c r="U70" s="10">
        <f t="shared" si="19"/>
        <v>7457430.0254999986</v>
      </c>
      <c r="V70" s="10">
        <f t="shared" si="20"/>
        <v>39086642.0035</v>
      </c>
      <c r="W70" s="10">
        <f t="shared" si="21"/>
        <v>2200549.942499999</v>
      </c>
      <c r="X70" s="11">
        <f t="shared" si="25"/>
        <v>41803336.802499987</v>
      </c>
      <c r="Z70" s="29">
        <v>534.98602485367701</v>
      </c>
      <c r="AA70" s="2">
        <v>1.1502026149211133E-2</v>
      </c>
      <c r="AC70" s="10"/>
      <c r="AD70" s="10"/>
      <c r="AE70" s="11"/>
    </row>
    <row r="71" spans="1:31" x14ac:dyDescent="0.2">
      <c r="A71" s="2">
        <v>62</v>
      </c>
      <c r="B71" s="5">
        <v>576</v>
      </c>
      <c r="C71" s="10">
        <f>'3 Data'!B71</f>
        <v>1176.0889999999999</v>
      </c>
      <c r="D71" s="2">
        <f>'3 Data'!J71</f>
        <v>5782.68</v>
      </c>
      <c r="E71" s="2">
        <f>'3 Data'!F71</f>
        <v>319.6700000000003</v>
      </c>
      <c r="F71" s="2">
        <f>'3 Data'!O71</f>
        <v>6328.6890000000003</v>
      </c>
      <c r="G71" s="14">
        <f>'4 Results'!$E$4*C71+'4 Results'!$E$5*D71+'4 Results'!$E$6*E71</f>
        <v>6442.6362110652099</v>
      </c>
      <c r="H71" s="14">
        <f t="shared" si="23"/>
        <v>-113.94721106520956</v>
      </c>
      <c r="I71" s="14">
        <f t="shared" si="24"/>
        <v>12983.966909539415</v>
      </c>
      <c r="J71" s="14">
        <f>'4 Results'!$E$4*C71</f>
        <v>1143.7617643261585</v>
      </c>
      <c r="K71" s="14">
        <f>'4 Results'!$E$5*D71</f>
        <v>4789.9098664353851</v>
      </c>
      <c r="L71" s="14">
        <f>'4 Results'!$E$6*E71</f>
        <v>508.96458030366654</v>
      </c>
      <c r="M71" s="14">
        <f>('4 Results'!$E$6-'4 Results'!$E$25)*E71</f>
        <v>319.01824437273433</v>
      </c>
      <c r="N71" s="14"/>
      <c r="O71" s="10">
        <f t="shared" si="13"/>
        <v>1383185.3359209998</v>
      </c>
      <c r="P71" s="10">
        <f t="shared" si="14"/>
        <v>33439387.982400004</v>
      </c>
      <c r="Q71" s="10">
        <f t="shared" si="15"/>
        <v>102188.9089000002</v>
      </c>
      <c r="R71" s="10">
        <f t="shared" si="16"/>
        <v>6800946.3385199998</v>
      </c>
      <c r="S71" s="10">
        <f t="shared" si="17"/>
        <v>375960.37063000031</v>
      </c>
      <c r="T71" s="10">
        <f t="shared" si="18"/>
        <v>1848549.3156000017</v>
      </c>
      <c r="U71" s="10">
        <f t="shared" si="19"/>
        <v>7443101.5173209999</v>
      </c>
      <c r="V71" s="10">
        <f t="shared" si="20"/>
        <v>36596783.30652</v>
      </c>
      <c r="W71" s="10">
        <f t="shared" si="21"/>
        <v>2023092.0126300021</v>
      </c>
      <c r="X71" s="11">
        <f t="shared" si="25"/>
        <v>40052304.458721004</v>
      </c>
      <c r="Z71" s="29">
        <v>535.98565702647102</v>
      </c>
      <c r="AA71" s="2">
        <v>1.1041626798587339E-2</v>
      </c>
      <c r="AC71" s="10"/>
      <c r="AD71" s="10"/>
      <c r="AE71" s="11"/>
    </row>
    <row r="72" spans="1:31" x14ac:dyDescent="0.2">
      <c r="A72" s="2">
        <v>63</v>
      </c>
      <c r="B72" s="5">
        <v>577</v>
      </c>
      <c r="C72" s="10">
        <f>'3 Data'!B72</f>
        <v>1214.4560000000001</v>
      </c>
      <c r="D72" s="2">
        <f>'3 Data'!J72</f>
        <v>5416.66</v>
      </c>
      <c r="E72" s="2">
        <f>'3 Data'!F72</f>
        <v>253.93000000000006</v>
      </c>
      <c r="F72" s="2">
        <f>'3 Data'!O72</f>
        <v>6174.7559999999994</v>
      </c>
      <c r="G72" s="14">
        <f>'4 Results'!$E$4*C72+'4 Results'!$E$5*D72+'4 Results'!$E$6*E72</f>
        <v>6072.0985548654289</v>
      </c>
      <c r="H72" s="14">
        <f t="shared" si="23"/>
        <v>102.65744513457048</v>
      </c>
      <c r="I72" s="14">
        <f t="shared" si="24"/>
        <v>10538.551041557348</v>
      </c>
      <c r="J72" s="14">
        <f>'4 Results'!$E$4*C72</f>
        <v>1181.0741680744309</v>
      </c>
      <c r="K72" s="14">
        <f>'4 Results'!$E$5*D72</f>
        <v>4486.7281566896127</v>
      </c>
      <c r="L72" s="14">
        <f>'4 Results'!$E$6*E72</f>
        <v>404.29623010138567</v>
      </c>
      <c r="M72" s="14">
        <f>('4 Results'!$E$6-'4 Results'!$E$25)*E72</f>
        <v>253.41227764121868</v>
      </c>
      <c r="N72" s="14"/>
      <c r="O72" s="10">
        <f t="shared" si="13"/>
        <v>1474903.3759360004</v>
      </c>
      <c r="P72" s="10">
        <f t="shared" si="14"/>
        <v>29340205.555599999</v>
      </c>
      <c r="Q72" s="10">
        <f t="shared" si="15"/>
        <v>64480.444900000031</v>
      </c>
      <c r="R72" s="10">
        <f t="shared" si="16"/>
        <v>6578295.2369600004</v>
      </c>
      <c r="S72" s="10">
        <f t="shared" si="17"/>
        <v>308386.81208000012</v>
      </c>
      <c r="T72" s="10">
        <f t="shared" si="18"/>
        <v>1375452.4738000003</v>
      </c>
      <c r="U72" s="10">
        <f t="shared" si="19"/>
        <v>7498969.4727360001</v>
      </c>
      <c r="V72" s="10">
        <f t="shared" si="20"/>
        <v>33446553.834959995</v>
      </c>
      <c r="W72" s="10">
        <f t="shared" si="21"/>
        <v>1567955.7910800003</v>
      </c>
      <c r="X72" s="11">
        <f t="shared" si="25"/>
        <v>38127611.659535989</v>
      </c>
      <c r="Z72" s="29">
        <v>536.98528919926503</v>
      </c>
      <c r="AA72" s="2">
        <v>1.0634522534326873E-2</v>
      </c>
      <c r="AC72" s="10"/>
      <c r="AD72" s="10"/>
      <c r="AE72" s="11"/>
    </row>
    <row r="73" spans="1:31" x14ac:dyDescent="0.2">
      <c r="A73" s="2">
        <v>64</v>
      </c>
      <c r="B73" s="5">
        <v>578</v>
      </c>
      <c r="C73" s="10">
        <f>'3 Data'!B73</f>
        <v>1094.0210000000002</v>
      </c>
      <c r="D73" s="2">
        <f>'3 Data'!J73</f>
        <v>5261.4399999999987</v>
      </c>
      <c r="E73" s="2">
        <f>'3 Data'!F73</f>
        <v>353.67999999999984</v>
      </c>
      <c r="F73" s="2">
        <f>'3 Data'!O73</f>
        <v>5906.5309999999999</v>
      </c>
      <c r="G73" s="14">
        <f>'4 Results'!$E$4*C73+'4 Results'!$E$5*D73+'4 Results'!$E$6*E73</f>
        <v>5985.2197027283864</v>
      </c>
      <c r="H73" s="14">
        <f t="shared" si="23"/>
        <v>-78.688702728386488</v>
      </c>
      <c r="I73" s="14">
        <f t="shared" si="24"/>
        <v>6191.9119370763792</v>
      </c>
      <c r="J73" s="14">
        <f>'4 Results'!$E$4*C73</f>
        <v>1063.9495728383383</v>
      </c>
      <c r="K73" s="14">
        <f>'4 Results'!$E$5*D73</f>
        <v>4358.1563163892488</v>
      </c>
      <c r="L73" s="14">
        <f>'4 Results'!$E$6*E73</f>
        <v>563.11381350079932</v>
      </c>
      <c r="M73" s="14">
        <f>('4 Results'!$E$6-'4 Results'!$E$25)*E73</f>
        <v>352.95890346215947</v>
      </c>
      <c r="N73" s="14"/>
      <c r="O73" s="10">
        <f t="shared" si="13"/>
        <v>1196881.9484410004</v>
      </c>
      <c r="P73" s="10">
        <f t="shared" si="14"/>
        <v>27682750.873599987</v>
      </c>
      <c r="Q73" s="10">
        <f t="shared" si="15"/>
        <v>125089.54239999989</v>
      </c>
      <c r="R73" s="10">
        <f t="shared" si="16"/>
        <v>5756125.8502399996</v>
      </c>
      <c r="S73" s="10">
        <f t="shared" si="17"/>
        <v>386933.34727999987</v>
      </c>
      <c r="T73" s="10">
        <f t="shared" si="18"/>
        <v>1860866.0991999987</v>
      </c>
      <c r="U73" s="10">
        <f t="shared" si="19"/>
        <v>6461868.9511510013</v>
      </c>
      <c r="V73" s="10">
        <f t="shared" si="20"/>
        <v>31076858.464639992</v>
      </c>
      <c r="W73" s="10">
        <f t="shared" si="21"/>
        <v>2089021.8840799991</v>
      </c>
      <c r="X73" s="11">
        <f t="shared" si="25"/>
        <v>34887108.453961</v>
      </c>
      <c r="Z73" s="29">
        <v>537.98492137205903</v>
      </c>
      <c r="AA73" s="2">
        <v>1.0246556275095848E-2</v>
      </c>
      <c r="AC73" s="10"/>
      <c r="AD73" s="10"/>
      <c r="AE73" s="11"/>
    </row>
    <row r="74" spans="1:31" x14ac:dyDescent="0.2">
      <c r="A74" s="2">
        <v>65</v>
      </c>
      <c r="B74" s="5">
        <v>579</v>
      </c>
      <c r="C74" s="10">
        <f>'3 Data'!B74</f>
        <v>1102.713</v>
      </c>
      <c r="D74" s="2">
        <f>'3 Data'!J74</f>
        <v>4987.91</v>
      </c>
      <c r="E74" s="2">
        <f>'3 Data'!F74</f>
        <v>345.69000000000005</v>
      </c>
      <c r="F74" s="2">
        <f>'3 Data'!O74</f>
        <v>5825.3530000000001</v>
      </c>
      <c r="G74" s="14">
        <f>'4 Results'!$E$4*C74+'4 Results'!$E$5*D74+'4 Results'!$E$6*E74</f>
        <v>5754.3810698721654</v>
      </c>
      <c r="H74" s="14">
        <f t="shared" si="23"/>
        <v>70.971930127834639</v>
      </c>
      <c r="I74" s="14">
        <f t="shared" si="24"/>
        <v>5037.0148660702425</v>
      </c>
      <c r="J74" s="14">
        <f>'4 Results'!$E$4*C74</f>
        <v>1072.402655262817</v>
      </c>
      <c r="K74" s="14">
        <f>'4 Results'!$E$5*D74</f>
        <v>4131.5859293427475</v>
      </c>
      <c r="L74" s="14">
        <f>'4 Results'!$E$6*E74</f>
        <v>550.39248526660106</v>
      </c>
      <c r="M74" s="14">
        <f>('4 Results'!$E$6-'4 Results'!$E$25)*E74</f>
        <v>344.98519378487327</v>
      </c>
      <c r="N74" s="14"/>
      <c r="O74" s="10">
        <f t="shared" si="13"/>
        <v>1215975.960369</v>
      </c>
      <c r="P74" s="10">
        <f t="shared" si="14"/>
        <v>24879246.168099999</v>
      </c>
      <c r="Q74" s="10">
        <f t="shared" si="15"/>
        <v>119501.57610000003</v>
      </c>
      <c r="R74" s="10">
        <f t="shared" si="16"/>
        <v>5500233.1998299994</v>
      </c>
      <c r="S74" s="10">
        <f t="shared" si="17"/>
        <v>381196.85697000002</v>
      </c>
      <c r="T74" s="10">
        <f t="shared" si="18"/>
        <v>1724270.6079000002</v>
      </c>
      <c r="U74" s="10">
        <f t="shared" si="19"/>
        <v>6423692.4826889997</v>
      </c>
      <c r="V74" s="10">
        <f t="shared" si="20"/>
        <v>29056336.48223</v>
      </c>
      <c r="W74" s="10">
        <f t="shared" si="21"/>
        <v>2013766.2785700003</v>
      </c>
      <c r="X74" s="11">
        <f t="shared" si="25"/>
        <v>33934737.574609004</v>
      </c>
      <c r="Z74" s="29">
        <v>538.98455354485304</v>
      </c>
      <c r="AA74" s="2">
        <v>9.9049107015226692E-3</v>
      </c>
      <c r="AC74" s="10"/>
      <c r="AD74" s="10"/>
      <c r="AE74" s="11"/>
    </row>
    <row r="75" spans="1:31" x14ac:dyDescent="0.2">
      <c r="A75" s="2">
        <v>66</v>
      </c>
      <c r="B75" s="5">
        <v>580</v>
      </c>
      <c r="C75" s="10">
        <f>'3 Data'!B75</f>
        <v>1153.0769999999998</v>
      </c>
      <c r="D75" s="2">
        <f>'3 Data'!J75</f>
        <v>4734.3899999999994</v>
      </c>
      <c r="E75" s="2">
        <f>'3 Data'!F75</f>
        <v>358.0300000000002</v>
      </c>
      <c r="F75" s="2">
        <f>'3 Data'!O75</f>
        <v>5700.1570000000002</v>
      </c>
      <c r="G75" s="14">
        <f>'4 Results'!$E$4*C75+'4 Results'!$E$5*D75+'4 Results'!$E$6*E75</f>
        <v>5613.0122165334105</v>
      </c>
      <c r="H75" s="14">
        <f t="shared" si="23"/>
        <v>87.144783466589615</v>
      </c>
      <c r="I75" s="14">
        <f t="shared" si="24"/>
        <v>7594.213285438791</v>
      </c>
      <c r="J75" s="14">
        <f>'4 Results'!$E$4*C75</f>
        <v>1121.3822966832558</v>
      </c>
      <c r="K75" s="14">
        <f>'4 Results'!$E$5*D75</f>
        <v>3921.5902267725373</v>
      </c>
      <c r="L75" s="14">
        <f>'4 Results'!$E$6*E75</f>
        <v>570.03969307761656</v>
      </c>
      <c r="M75" s="14">
        <f>('4 Results'!$E$6-'4 Results'!$E$25)*E75</f>
        <v>357.30003451299785</v>
      </c>
      <c r="N75" s="14"/>
      <c r="O75" s="10">
        <f t="shared" si="13"/>
        <v>1329586.5679289994</v>
      </c>
      <c r="P75" s="10">
        <f t="shared" si="14"/>
        <v>22414448.672099993</v>
      </c>
      <c r="Q75" s="10">
        <f t="shared" si="15"/>
        <v>128185.48090000014</v>
      </c>
      <c r="R75" s="10">
        <f t="shared" si="16"/>
        <v>5459116.2180299982</v>
      </c>
      <c r="S75" s="10">
        <f t="shared" si="17"/>
        <v>412836.15831000014</v>
      </c>
      <c r="T75" s="10">
        <f t="shared" si="18"/>
        <v>1695053.6517000007</v>
      </c>
      <c r="U75" s="10">
        <f t="shared" si="19"/>
        <v>6572719.9330889992</v>
      </c>
      <c r="V75" s="10">
        <f t="shared" si="20"/>
        <v>26986766.299229998</v>
      </c>
      <c r="W75" s="10">
        <f t="shared" si="21"/>
        <v>2040827.2107100012</v>
      </c>
      <c r="X75" s="11">
        <f t="shared" si="25"/>
        <v>32491789.824649002</v>
      </c>
      <c r="Z75" s="29">
        <v>539.98418571764705</v>
      </c>
      <c r="AA75" s="2">
        <v>9.5790158179216E-3</v>
      </c>
      <c r="AC75" s="10"/>
      <c r="AD75" s="10"/>
      <c r="AE75" s="11"/>
    </row>
    <row r="76" spans="1:31" x14ac:dyDescent="0.2">
      <c r="A76" s="2">
        <v>67</v>
      </c>
      <c r="B76" s="5">
        <v>581</v>
      </c>
      <c r="C76" s="10">
        <f>'3 Data'!B76</f>
        <v>1081.33</v>
      </c>
      <c r="D76" s="2">
        <f>'3 Data'!J76</f>
        <v>4564.5999999999995</v>
      </c>
      <c r="E76" s="2">
        <f>'3 Data'!F76</f>
        <v>506.52</v>
      </c>
      <c r="F76" s="2">
        <f>'3 Data'!O76</f>
        <v>5575.03</v>
      </c>
      <c r="G76" s="14">
        <f>'4 Results'!$E$4*C76+'4 Results'!$E$5*D76+'4 Results'!$E$6*E76</f>
        <v>5639.0161451945305</v>
      </c>
      <c r="H76" s="14">
        <f t="shared" si="23"/>
        <v>-63.986145194530764</v>
      </c>
      <c r="I76" s="14">
        <f t="shared" si="24"/>
        <v>4094.2267768555721</v>
      </c>
      <c r="J76" s="14">
        <f>'4 Results'!$E$4*C76</f>
        <v>1051.6074111898035</v>
      </c>
      <c r="K76" s="14">
        <f>'4 Results'!$E$5*D76</f>
        <v>3780.9497631428599</v>
      </c>
      <c r="L76" s="14">
        <f>'4 Results'!$E$6*E76</f>
        <v>806.45897086186676</v>
      </c>
      <c r="M76" s="14">
        <f>('4 Results'!$E$6-'4 Results'!$E$25)*E76</f>
        <v>505.48728732654689</v>
      </c>
      <c r="N76" s="14"/>
      <c r="O76" s="10">
        <f t="shared" si="13"/>
        <v>1169274.5688999998</v>
      </c>
      <c r="P76" s="10">
        <f t="shared" si="14"/>
        <v>20835573.159999996</v>
      </c>
      <c r="Q76" s="10">
        <f t="shared" si="15"/>
        <v>256562.51039999997</v>
      </c>
      <c r="R76" s="10">
        <f t="shared" si="16"/>
        <v>4935838.9179999987</v>
      </c>
      <c r="S76" s="10">
        <f t="shared" si="17"/>
        <v>547715.27159999998</v>
      </c>
      <c r="T76" s="10">
        <f t="shared" si="18"/>
        <v>2312061.1919999998</v>
      </c>
      <c r="U76" s="10">
        <f t="shared" si="19"/>
        <v>6028447.1898999996</v>
      </c>
      <c r="V76" s="10">
        <f t="shared" si="20"/>
        <v>25447781.937999997</v>
      </c>
      <c r="W76" s="10">
        <f t="shared" si="21"/>
        <v>2823864.1955999997</v>
      </c>
      <c r="X76" s="11">
        <f t="shared" si="25"/>
        <v>31080959.500899997</v>
      </c>
      <c r="Z76" s="29">
        <v>540.98381789044095</v>
      </c>
      <c r="AA76" s="2">
        <v>9.2949891253196627E-3</v>
      </c>
      <c r="AC76" s="10"/>
      <c r="AD76" s="10"/>
      <c r="AE76" s="11"/>
    </row>
    <row r="77" spans="1:31" x14ac:dyDescent="0.2">
      <c r="A77" s="2">
        <v>68</v>
      </c>
      <c r="B77" s="5">
        <v>582</v>
      </c>
      <c r="C77" s="10">
        <f>'3 Data'!B77</f>
        <v>1034.3030000000001</v>
      </c>
      <c r="D77" s="2">
        <f>'3 Data'!J77</f>
        <v>4317.07</v>
      </c>
      <c r="E77" s="2">
        <f>'3 Data'!F77</f>
        <v>520.8599999999999</v>
      </c>
      <c r="F77" s="2">
        <f>'3 Data'!O77</f>
        <v>5423.2629999999999</v>
      </c>
      <c r="G77" s="14">
        <f>'4 Results'!$E$4*C77+'4 Results'!$E$5*D77+'4 Results'!$E$6*E77</f>
        <v>5411.0792343076509</v>
      </c>
      <c r="H77" s="14">
        <f t="shared" si="23"/>
        <v>12.18376569234897</v>
      </c>
      <c r="I77" s="14">
        <f t="shared" si="24"/>
        <v>148.44414644605979</v>
      </c>
      <c r="J77" s="14">
        <f>'4 Results'!$E$4*C77</f>
        <v>1005.8730454309485</v>
      </c>
      <c r="K77" s="14">
        <f>'4 Results'!$E$5*D77</f>
        <v>3575.9156977547095</v>
      </c>
      <c r="L77" s="14">
        <f>'4 Results'!$E$6*E77</f>
        <v>829.29049112199289</v>
      </c>
      <c r="M77" s="14">
        <f>('4 Results'!$E$6-'4 Results'!$E$25)*E77</f>
        <v>519.79805037689562</v>
      </c>
      <c r="N77" s="14"/>
      <c r="O77" s="10">
        <f t="shared" ref="O77:O108" si="26">C77*C77</f>
        <v>1069782.6958090002</v>
      </c>
      <c r="P77" s="10">
        <f t="shared" ref="P77:P108" si="27">D77*D77</f>
        <v>18637093.384899996</v>
      </c>
      <c r="Q77" s="10">
        <f t="shared" ref="Q77:Q108" si="28">E77*E77</f>
        <v>271295.13959999988</v>
      </c>
      <c r="R77" s="10">
        <f t="shared" ref="R77:R108" si="29">C77*D77</f>
        <v>4465158.4522099998</v>
      </c>
      <c r="S77" s="10">
        <f t="shared" ref="S77:S108" si="30">C77*E77</f>
        <v>538727.06057999993</v>
      </c>
      <c r="T77" s="10">
        <f t="shared" ref="T77:T108" si="31">D77*E77</f>
        <v>2248589.0801999993</v>
      </c>
      <c r="U77" s="10">
        <f t="shared" si="19"/>
        <v>5609297.1906890003</v>
      </c>
      <c r="V77" s="10">
        <f t="shared" si="20"/>
        <v>23412605.99941</v>
      </c>
      <c r="W77" s="10">
        <f t="shared" si="21"/>
        <v>2824760.7661799993</v>
      </c>
      <c r="X77" s="11">
        <f t="shared" si="25"/>
        <v>29411781.567168999</v>
      </c>
      <c r="Z77" s="29">
        <v>541.98345006323495</v>
      </c>
      <c r="AA77" s="2">
        <v>9.046305223666451E-3</v>
      </c>
      <c r="AC77" s="10"/>
      <c r="AD77" s="10"/>
      <c r="AE77" s="11"/>
    </row>
    <row r="78" spans="1:31" x14ac:dyDescent="0.2">
      <c r="A78" s="2">
        <v>69</v>
      </c>
      <c r="B78" s="5">
        <v>583</v>
      </c>
      <c r="C78" s="10">
        <f>'3 Data'!B78</f>
        <v>1099.672</v>
      </c>
      <c r="D78" s="2">
        <f>'3 Data'!J78</f>
        <v>4208.1499999999996</v>
      </c>
      <c r="E78" s="2">
        <f>'3 Data'!F78</f>
        <v>574.2800000000002</v>
      </c>
      <c r="F78" s="2">
        <f>'3 Data'!O78</f>
        <v>5404.1319999999996</v>
      </c>
      <c r="G78" s="14">
        <f>'4 Results'!$E$4*C78+'4 Results'!$E$5*D78+'4 Results'!$E$6*E78</f>
        <v>5469.4837964750095</v>
      </c>
      <c r="H78" s="14">
        <f t="shared" si="23"/>
        <v>-65.351796475009905</v>
      </c>
      <c r="I78" s="14">
        <f t="shared" si="24"/>
        <v>4270.8573025111173</v>
      </c>
      <c r="J78" s="14">
        <f>'4 Results'!$E$4*C78</f>
        <v>1069.4452434297705</v>
      </c>
      <c r="K78" s="14">
        <f>'4 Results'!$E$5*D78</f>
        <v>3485.6950764074895</v>
      </c>
      <c r="L78" s="14">
        <f>'4 Results'!$E$6*E78</f>
        <v>914.34347663774975</v>
      </c>
      <c r="M78" s="14">
        <f>('4 Results'!$E$6-'4 Results'!$E$25)*E78</f>
        <v>573.10913560350912</v>
      </c>
      <c r="N78" s="14"/>
      <c r="O78" s="10">
        <f t="shared" si="26"/>
        <v>1209278.507584</v>
      </c>
      <c r="P78" s="10">
        <f t="shared" si="27"/>
        <v>17708526.422499996</v>
      </c>
      <c r="Q78" s="10">
        <f t="shared" si="28"/>
        <v>329797.51840000023</v>
      </c>
      <c r="R78" s="10">
        <f t="shared" si="29"/>
        <v>4627584.7267999994</v>
      </c>
      <c r="S78" s="10">
        <f t="shared" si="30"/>
        <v>631519.63616000023</v>
      </c>
      <c r="T78" s="10">
        <f t="shared" si="31"/>
        <v>2416656.3820000007</v>
      </c>
      <c r="U78" s="10">
        <f t="shared" si="19"/>
        <v>5942772.6447040001</v>
      </c>
      <c r="V78" s="10">
        <f t="shared" si="20"/>
        <v>22741398.075799998</v>
      </c>
      <c r="W78" s="10">
        <f t="shared" si="21"/>
        <v>3103484.9249600009</v>
      </c>
      <c r="X78" s="11">
        <f t="shared" si="25"/>
        <v>29204642.673423994</v>
      </c>
      <c r="Z78" s="29">
        <v>542.98308223602896</v>
      </c>
      <c r="AA78" s="2">
        <v>8.8266655412604835E-3</v>
      </c>
      <c r="AC78" s="10"/>
      <c r="AD78" s="10"/>
      <c r="AE78" s="11"/>
    </row>
    <row r="79" spans="1:31" x14ac:dyDescent="0.2">
      <c r="A79" s="2">
        <v>70</v>
      </c>
      <c r="B79" s="5">
        <v>584</v>
      </c>
      <c r="C79" s="10">
        <f>'3 Data'!B79</f>
        <v>1003.604</v>
      </c>
      <c r="D79" s="2">
        <f>'3 Data'!J79</f>
        <v>3963.58</v>
      </c>
      <c r="E79" s="2">
        <f>'3 Data'!F79</f>
        <v>627.65000000000009</v>
      </c>
      <c r="F79" s="2">
        <f>'3 Data'!O79</f>
        <v>5287.8339999999998</v>
      </c>
      <c r="G79" s="14">
        <f>'4 Results'!$E$4*C79+'4 Results'!$E$5*D79+'4 Results'!$E$6*E79</f>
        <v>5258.4475636129</v>
      </c>
      <c r="H79" s="14">
        <f t="shared" si="23"/>
        <v>29.38643638709982</v>
      </c>
      <c r="I79" s="14">
        <f t="shared" si="24"/>
        <v>863.56264353306437</v>
      </c>
      <c r="J79" s="14">
        <f>'4 Results'!$E$4*C79</f>
        <v>976.01787086248578</v>
      </c>
      <c r="K79" s="14">
        <f>'4 Results'!$E$5*D79</f>
        <v>3283.1128384081362</v>
      </c>
      <c r="L79" s="14">
        <f>'4 Results'!$E$6*E79</f>
        <v>999.31685434227813</v>
      </c>
      <c r="M79" s="14">
        <f>('4 Results'!$E$6-'4 Results'!$E$25)*E79</f>
        <v>626.37032277206663</v>
      </c>
      <c r="N79" s="14"/>
      <c r="O79" s="10">
        <f t="shared" si="26"/>
        <v>1007220.9888160001</v>
      </c>
      <c r="P79" s="10">
        <f t="shared" si="27"/>
        <v>15709966.416399999</v>
      </c>
      <c r="Q79" s="10">
        <f t="shared" si="28"/>
        <v>393944.52250000014</v>
      </c>
      <c r="R79" s="10">
        <f t="shared" si="29"/>
        <v>3977864.7423200002</v>
      </c>
      <c r="S79" s="10">
        <f t="shared" si="30"/>
        <v>629912.05060000008</v>
      </c>
      <c r="T79" s="10">
        <f t="shared" si="31"/>
        <v>2487740.9870000002</v>
      </c>
      <c r="U79" s="10">
        <f t="shared" si="19"/>
        <v>5306891.3537360001</v>
      </c>
      <c r="V79" s="10">
        <f t="shared" si="20"/>
        <v>20958753.085719999</v>
      </c>
      <c r="W79" s="10">
        <f t="shared" si="21"/>
        <v>3318909.0101000005</v>
      </c>
      <c r="X79" s="11">
        <f t="shared" si="25"/>
        <v>27961188.411555998</v>
      </c>
      <c r="Z79" s="29">
        <v>543.98271440882399</v>
      </c>
      <c r="AA79" s="2">
        <v>8.6346813474511459E-3</v>
      </c>
      <c r="AC79" s="10"/>
      <c r="AD79" s="10"/>
      <c r="AE79" s="11"/>
    </row>
    <row r="80" spans="1:31" x14ac:dyDescent="0.2">
      <c r="A80" s="2">
        <v>71</v>
      </c>
      <c r="B80" s="5">
        <v>585</v>
      </c>
      <c r="C80" s="10">
        <f>'3 Data'!B80</f>
        <v>1032.633</v>
      </c>
      <c r="D80" s="2">
        <f>'3 Data'!J80</f>
        <v>3865.7200000000003</v>
      </c>
      <c r="E80" s="2">
        <f>'3 Data'!F80</f>
        <v>707.10000000000014</v>
      </c>
      <c r="F80" s="2">
        <f>'3 Data'!O80</f>
        <v>5216.643</v>
      </c>
      <c r="G80" s="14">
        <f>'4 Results'!$E$4*C80+'4 Results'!$E$5*D80+'4 Results'!$E$6*E80</f>
        <v>5332.1160521803249</v>
      </c>
      <c r="H80" s="14">
        <f t="shared" si="23"/>
        <v>-115.47305218032488</v>
      </c>
      <c r="I80" s="14">
        <f t="shared" si="24"/>
        <v>13334.025779840034</v>
      </c>
      <c r="J80" s="14">
        <f>'4 Results'!$E$4*C80</f>
        <v>1004.2489488307552</v>
      </c>
      <c r="K80" s="14">
        <f>'4 Results'!$E$5*D80</f>
        <v>3202.0534369663537</v>
      </c>
      <c r="L80" s="14">
        <f>'4 Results'!$E$6*E80</f>
        <v>1125.8136663832151</v>
      </c>
      <c r="M80" s="14">
        <f>('4 Results'!$E$6-'4 Results'!$E$25)*E80</f>
        <v>705.65833702243026</v>
      </c>
      <c r="N80" s="14"/>
      <c r="O80" s="10">
        <f t="shared" si="26"/>
        <v>1066330.9126890001</v>
      </c>
      <c r="P80" s="10">
        <f t="shared" si="27"/>
        <v>14943791.118400002</v>
      </c>
      <c r="Q80" s="10">
        <f t="shared" si="28"/>
        <v>499990.41000000021</v>
      </c>
      <c r="R80" s="10">
        <f t="shared" si="29"/>
        <v>3991870.0407600002</v>
      </c>
      <c r="S80" s="10">
        <f t="shared" si="30"/>
        <v>730174.79430000018</v>
      </c>
      <c r="T80" s="10">
        <f t="shared" si="31"/>
        <v>2733450.6120000007</v>
      </c>
      <c r="U80" s="10">
        <f t="shared" si="19"/>
        <v>5386877.711019</v>
      </c>
      <c r="V80" s="10">
        <f t="shared" si="20"/>
        <v>20166081.177960001</v>
      </c>
      <c r="W80" s="10">
        <f t="shared" si="21"/>
        <v>3688688.2653000006</v>
      </c>
      <c r="X80" s="11">
        <f t="shared" si="25"/>
        <v>27213364.189449001</v>
      </c>
      <c r="Z80" s="29">
        <v>544.982346581618</v>
      </c>
      <c r="AA80" s="2">
        <v>8.4744555822881783E-3</v>
      </c>
      <c r="AC80" s="10"/>
      <c r="AD80" s="10"/>
      <c r="AE80" s="11"/>
    </row>
    <row r="81" spans="1:31" x14ac:dyDescent="0.2">
      <c r="A81" s="2">
        <v>72</v>
      </c>
      <c r="B81" s="5">
        <v>586</v>
      </c>
      <c r="C81" s="10">
        <f>'3 Data'!B81</f>
        <v>1014.9490000000001</v>
      </c>
      <c r="D81" s="2">
        <f>'3 Data'!J81</f>
        <v>3723.2599999999998</v>
      </c>
      <c r="E81" s="2">
        <f>'3 Data'!F81</f>
        <v>814.55999999999972</v>
      </c>
      <c r="F81" s="2">
        <f>'3 Data'!O81</f>
        <v>5170.4790000000003</v>
      </c>
      <c r="G81" s="14">
        <f>'4 Results'!$E$4*C81+'4 Results'!$E$5*D81+'4 Results'!$E$6*E81</f>
        <v>5368.0087650553342</v>
      </c>
      <c r="H81" s="14">
        <f t="shared" si="23"/>
        <v>-197.52976505533388</v>
      </c>
      <c r="I81" s="14">
        <f t="shared" si="24"/>
        <v>39018.008082815402</v>
      </c>
      <c r="J81" s="14">
        <f>'4 Results'!$E$4*C81</f>
        <v>987.05103010152322</v>
      </c>
      <c r="K81" s="14">
        <f>'4 Results'!$E$5*D81</f>
        <v>3084.0509606798591</v>
      </c>
      <c r="L81" s="14">
        <f>'4 Results'!$E$6*E81</f>
        <v>1296.9067742739517</v>
      </c>
      <c r="M81" s="14">
        <f>('4 Results'!$E$6-'4 Results'!$E$25)*E81</f>
        <v>812.89924339554591</v>
      </c>
      <c r="N81" s="14"/>
      <c r="O81" s="10">
        <f t="shared" si="26"/>
        <v>1030121.4726010001</v>
      </c>
      <c r="P81" s="10">
        <f t="shared" si="27"/>
        <v>13862665.027599998</v>
      </c>
      <c r="Q81" s="10">
        <f t="shared" si="28"/>
        <v>663507.99359999958</v>
      </c>
      <c r="R81" s="10">
        <f t="shared" si="29"/>
        <v>3778919.0137399998</v>
      </c>
      <c r="S81" s="10">
        <f t="shared" si="30"/>
        <v>826736.85743999982</v>
      </c>
      <c r="T81" s="10">
        <f t="shared" si="31"/>
        <v>3032818.6655999986</v>
      </c>
      <c r="U81" s="10">
        <f t="shared" si="19"/>
        <v>5247772.4905710006</v>
      </c>
      <c r="V81" s="10">
        <f t="shared" si="20"/>
        <v>19251037.641539998</v>
      </c>
      <c r="W81" s="10">
        <f t="shared" si="21"/>
        <v>4211665.3742399989</v>
      </c>
      <c r="X81" s="11">
        <f t="shared" si="25"/>
        <v>26733853.089441001</v>
      </c>
      <c r="Z81" s="29">
        <v>545.98197875441201</v>
      </c>
      <c r="AA81" s="2">
        <v>8.3285035751832128E-3</v>
      </c>
      <c r="AC81" s="10"/>
      <c r="AD81" s="10"/>
      <c r="AE81" s="11"/>
    </row>
    <row r="82" spans="1:31" x14ac:dyDescent="0.2">
      <c r="A82" s="2">
        <v>73</v>
      </c>
      <c r="B82" s="5">
        <v>587</v>
      </c>
      <c r="C82" s="10">
        <f>'3 Data'!B82</f>
        <v>987.60600000000011</v>
      </c>
      <c r="D82" s="2">
        <f>'3 Data'!J82</f>
        <v>3633.6700000000005</v>
      </c>
      <c r="E82" s="2">
        <f>'3 Data'!F82</f>
        <v>868.9599999999997</v>
      </c>
      <c r="F82" s="2">
        <f>'3 Data'!O82</f>
        <v>5186.6060000000007</v>
      </c>
      <c r="G82" s="14">
        <f>'4 Results'!$E$4*C82+'4 Results'!$E$5*D82+'4 Results'!$E$6*E82</f>
        <v>5353.8214479957278</v>
      </c>
      <c r="H82" s="14">
        <f t="shared" si="23"/>
        <v>-167.21544799572712</v>
      </c>
      <c r="I82" s="14">
        <f t="shared" si="24"/>
        <v>27961.00604841172</v>
      </c>
      <c r="J82" s="14">
        <f>'4 Results'!$E$4*C82</f>
        <v>960.45960894039501</v>
      </c>
      <c r="K82" s="14">
        <f>'4 Results'!$E$5*D82</f>
        <v>3009.8417661655608</v>
      </c>
      <c r="L82" s="14">
        <f>'4 Results'!$E$6*E82</f>
        <v>1383.5200728897723</v>
      </c>
      <c r="M82" s="14">
        <f>('4 Results'!$E$6-'4 Results'!$E$25)*E82</f>
        <v>867.18833056004905</v>
      </c>
      <c r="N82" s="14"/>
      <c r="O82" s="10">
        <f t="shared" si="26"/>
        <v>975365.6112360002</v>
      </c>
      <c r="P82" s="10">
        <f t="shared" si="27"/>
        <v>13203557.668900004</v>
      </c>
      <c r="Q82" s="10">
        <f t="shared" si="28"/>
        <v>755091.48159999948</v>
      </c>
      <c r="R82" s="10">
        <f t="shared" si="29"/>
        <v>3588634.2940200008</v>
      </c>
      <c r="S82" s="10">
        <f t="shared" si="30"/>
        <v>858190.10975999979</v>
      </c>
      <c r="T82" s="10">
        <f t="shared" si="31"/>
        <v>3157513.8831999996</v>
      </c>
      <c r="U82" s="10">
        <f t="shared" si="19"/>
        <v>5122323.2052360009</v>
      </c>
      <c r="V82" s="10">
        <f t="shared" si="20"/>
        <v>18846414.624020007</v>
      </c>
      <c r="W82" s="10">
        <f t="shared" si="21"/>
        <v>4506953.1497599985</v>
      </c>
      <c r="X82" s="11">
        <f t="shared" si="25"/>
        <v>26900881.799236007</v>
      </c>
      <c r="Z82" s="29">
        <v>546.98161092720602</v>
      </c>
      <c r="AA82" s="2">
        <v>8.1904551567955862E-3</v>
      </c>
      <c r="AC82" s="10"/>
      <c r="AD82" s="10"/>
      <c r="AE82" s="11"/>
    </row>
    <row r="83" spans="1:31" x14ac:dyDescent="0.2">
      <c r="A83" s="2">
        <v>74</v>
      </c>
      <c r="B83" s="5">
        <v>588</v>
      </c>
      <c r="C83" s="10">
        <f>'3 Data'!B83</f>
        <v>960.57500000000005</v>
      </c>
      <c r="D83" s="2">
        <f>'3 Data'!J83</f>
        <v>3466.1500000000005</v>
      </c>
      <c r="E83" s="2">
        <f>'3 Data'!F83</f>
        <v>933.69999999999982</v>
      </c>
      <c r="F83" s="2">
        <f>'3 Data'!O83</f>
        <v>5174.2150000000001</v>
      </c>
      <c r="G83" s="14">
        <f>'4 Results'!$E$4*C83+'4 Results'!$E$5*D83+'4 Results'!$E$6*E83</f>
        <v>5291.8494677629196</v>
      </c>
      <c r="H83" s="14">
        <f t="shared" si="23"/>
        <v>-117.63446776291948</v>
      </c>
      <c r="I83" s="14">
        <f t="shared" si="24"/>
        <v>13837.868005865343</v>
      </c>
      <c r="J83" s="14">
        <f>'4 Results'!$E$4*C83</f>
        <v>934.17161181475194</v>
      </c>
      <c r="K83" s="14">
        <f>'4 Results'!$E$5*D83</f>
        <v>2871.0815890806703</v>
      </c>
      <c r="L83" s="14">
        <f>'4 Results'!$E$6*E83</f>
        <v>1486.5962668674974</v>
      </c>
      <c r="M83" s="14">
        <f>('4 Results'!$E$6-'4 Results'!$E$25)*E83</f>
        <v>931.79633613045235</v>
      </c>
      <c r="N83" s="14"/>
      <c r="O83" s="10">
        <f t="shared" si="26"/>
        <v>922704.33062500006</v>
      </c>
      <c r="P83" s="10">
        <f t="shared" si="27"/>
        <v>12014195.822500004</v>
      </c>
      <c r="Q83" s="10">
        <f t="shared" si="28"/>
        <v>871795.68999999971</v>
      </c>
      <c r="R83" s="10">
        <f t="shared" si="29"/>
        <v>3329497.0362500008</v>
      </c>
      <c r="S83" s="10">
        <f t="shared" si="30"/>
        <v>896888.87749999983</v>
      </c>
      <c r="T83" s="10">
        <f t="shared" si="31"/>
        <v>3236344.2549999999</v>
      </c>
      <c r="U83" s="10">
        <f t="shared" si="19"/>
        <v>4970221.5736250002</v>
      </c>
      <c r="V83" s="10">
        <f t="shared" si="20"/>
        <v>17934605.322250005</v>
      </c>
      <c r="W83" s="10">
        <f t="shared" si="21"/>
        <v>4831164.5454999991</v>
      </c>
      <c r="X83" s="11">
        <f t="shared" si="25"/>
        <v>26772500.866225</v>
      </c>
      <c r="Z83" s="29">
        <v>547.98124310000003</v>
      </c>
      <c r="AA83" s="2">
        <v>8.04490646841639E-3</v>
      </c>
      <c r="AC83" s="10"/>
      <c r="AD83" s="10"/>
      <c r="AE83" s="11"/>
    </row>
    <row r="84" spans="1:31" x14ac:dyDescent="0.2">
      <c r="A84" s="2">
        <v>75</v>
      </c>
      <c r="B84" s="5">
        <v>589</v>
      </c>
      <c r="C84" s="10">
        <f>'3 Data'!B84</f>
        <v>977.95199999999988</v>
      </c>
      <c r="D84" s="2">
        <f>'3 Data'!J84</f>
        <v>3287.0900000000006</v>
      </c>
      <c r="E84" s="2">
        <f>'3 Data'!F84</f>
        <v>986.11999999999978</v>
      </c>
      <c r="F84" s="2">
        <f>'3 Data'!O84</f>
        <v>5263.9220000000005</v>
      </c>
      <c r="G84" s="14">
        <f>'4 Results'!$E$4*C84+'4 Results'!$E$5*D84+'4 Results'!$E$6*E84</f>
        <v>5243.8906636915945</v>
      </c>
      <c r="H84" s="14">
        <f t="shared" si="23"/>
        <v>20.031336308406026</v>
      </c>
      <c r="I84" s="14">
        <f t="shared" si="24"/>
        <v>401.25443430046556</v>
      </c>
      <c r="J84" s="14">
        <f>'4 Results'!$E$4*C84</f>
        <v>951.07096907316986</v>
      </c>
      <c r="K84" s="14">
        <f>'4 Results'!$E$5*D84</f>
        <v>2722.7625984597266</v>
      </c>
      <c r="L84" s="14">
        <f>'4 Results'!$E$6*E84</f>
        <v>1570.0570961586984</v>
      </c>
      <c r="M84" s="14">
        <f>('4 Results'!$E$6-'4 Results'!$E$25)*E84</f>
        <v>984.10946019595337</v>
      </c>
      <c r="N84" s="14"/>
      <c r="O84" s="10">
        <f t="shared" si="26"/>
        <v>956390.11430399981</v>
      </c>
      <c r="P84" s="10">
        <f t="shared" si="27"/>
        <v>10804960.668100003</v>
      </c>
      <c r="Q84" s="10">
        <f t="shared" si="28"/>
        <v>972432.65439999953</v>
      </c>
      <c r="R84" s="10">
        <f t="shared" si="29"/>
        <v>3214616.2396800001</v>
      </c>
      <c r="S84" s="10">
        <f t="shared" si="30"/>
        <v>964378.02623999969</v>
      </c>
      <c r="T84" s="10">
        <f t="shared" si="31"/>
        <v>3241465.1908</v>
      </c>
      <c r="U84" s="10">
        <f t="shared" si="19"/>
        <v>5147863.0477439994</v>
      </c>
      <c r="V84" s="10">
        <f t="shared" si="20"/>
        <v>17302985.366980005</v>
      </c>
      <c r="W84" s="10">
        <f t="shared" si="21"/>
        <v>5190858.7626399994</v>
      </c>
      <c r="X84" s="11">
        <f t="shared" si="25"/>
        <v>27708874.822084006</v>
      </c>
      <c r="Z84" s="29">
        <v>548.98087527279404</v>
      </c>
      <c r="AA84" s="2">
        <v>7.9143461088892336E-3</v>
      </c>
      <c r="AC84" s="10"/>
      <c r="AD84" s="10"/>
      <c r="AE84" s="11"/>
    </row>
    <row r="85" spans="1:31" x14ac:dyDescent="0.2">
      <c r="A85" s="2">
        <v>76</v>
      </c>
      <c r="B85" s="5">
        <v>590</v>
      </c>
      <c r="C85" s="10">
        <f>'3 Data'!B85</f>
        <v>930.92100000000005</v>
      </c>
      <c r="D85" s="2">
        <f>'3 Data'!J85</f>
        <v>3193.1799999999994</v>
      </c>
      <c r="E85" s="2">
        <f>'3 Data'!F85</f>
        <v>1095.29</v>
      </c>
      <c r="F85" s="2">
        <f>'3 Data'!O85</f>
        <v>5227.9209999999994</v>
      </c>
      <c r="G85" s="14">
        <f>'4 Results'!$E$4*C85+'4 Results'!$E$5*D85+'4 Results'!$E$6*E85</f>
        <v>5294.1805657258883</v>
      </c>
      <c r="H85" s="14">
        <f t="shared" si="23"/>
        <v>-66.259565725888933</v>
      </c>
      <c r="I85" s="14">
        <f t="shared" ref="I85:I116" si="32">H85*H85</f>
        <v>4390.3300501833955</v>
      </c>
      <c r="J85" s="14">
        <f>'4 Results'!$E$4*C85</f>
        <v>905.33271326257784</v>
      </c>
      <c r="K85" s="14">
        <f>'4 Results'!$E$5*D85</f>
        <v>2644.9750612698849</v>
      </c>
      <c r="L85" s="14">
        <f>'4 Results'!$E$6*E85</f>
        <v>1743.8727911934257</v>
      </c>
      <c r="M85" s="14">
        <f>('4 Results'!$E$6-'4 Results'!$E$25)*E85</f>
        <v>1093.0568801545714</v>
      </c>
      <c r="N85" s="14"/>
      <c r="O85" s="10">
        <f t="shared" si="26"/>
        <v>866613.90824100014</v>
      </c>
      <c r="P85" s="10">
        <f t="shared" si="27"/>
        <v>10196398.512399996</v>
      </c>
      <c r="Q85" s="10">
        <f t="shared" si="28"/>
        <v>1199660.1841</v>
      </c>
      <c r="R85" s="10">
        <f t="shared" si="29"/>
        <v>2972598.3187799994</v>
      </c>
      <c r="S85" s="10">
        <f t="shared" si="30"/>
        <v>1019628.46209</v>
      </c>
      <c r="T85" s="10">
        <f t="shared" si="31"/>
        <v>3497458.1221999992</v>
      </c>
      <c r="U85" s="10">
        <f t="shared" si="19"/>
        <v>4866781.4452409996</v>
      </c>
      <c r="V85" s="10">
        <f t="shared" si="20"/>
        <v>16693692.778779995</v>
      </c>
      <c r="W85" s="10">
        <f t="shared" si="21"/>
        <v>5726089.5920899995</v>
      </c>
      <c r="X85" s="11">
        <f t="shared" si="25"/>
        <v>27331157.982240994</v>
      </c>
      <c r="Z85" s="29">
        <v>549.98050744558805</v>
      </c>
      <c r="AA85" s="2">
        <v>7.7820311240277724E-3</v>
      </c>
      <c r="AC85" s="10"/>
      <c r="AD85" s="10"/>
      <c r="AE85" s="11"/>
    </row>
    <row r="86" spans="1:31" x14ac:dyDescent="0.2">
      <c r="A86" s="2">
        <v>77</v>
      </c>
      <c r="B86" s="5">
        <v>591</v>
      </c>
      <c r="C86" s="10">
        <f>'3 Data'!B86</f>
        <v>912.26</v>
      </c>
      <c r="D86" s="2">
        <f>'3 Data'!J86</f>
        <v>3142.0699999999997</v>
      </c>
      <c r="E86" s="2">
        <f>'3 Data'!F86</f>
        <v>1149.7</v>
      </c>
      <c r="F86" s="2">
        <f>'3 Data'!O86</f>
        <v>5222.67</v>
      </c>
      <c r="G86" s="14">
        <f>'4 Results'!$E$4*C86+'4 Results'!$E$5*D86+'4 Results'!$E$6*E86</f>
        <v>5320.3262835780261</v>
      </c>
      <c r="H86" s="14">
        <f t="shared" si="23"/>
        <v>-97.656283578025977</v>
      </c>
      <c r="I86" s="14">
        <f t="shared" si="32"/>
        <v>9536.7497222718266</v>
      </c>
      <c r="J86" s="14">
        <f>'4 Results'!$E$4*C86</f>
        <v>887.18464939658588</v>
      </c>
      <c r="K86" s="14">
        <f>'4 Results'!$E$5*D86</f>
        <v>2602.6396228099475</v>
      </c>
      <c r="L86" s="14">
        <f>'4 Results'!$E$6*E86</f>
        <v>1830.5020113714922</v>
      </c>
      <c r="M86" s="14">
        <f>('4 Results'!$E$6-'4 Results'!$E$25)*E86</f>
        <v>1147.3559469306858</v>
      </c>
      <c r="N86" s="14"/>
      <c r="O86" s="10">
        <f t="shared" si="26"/>
        <v>832218.30759999994</v>
      </c>
      <c r="P86" s="10">
        <f t="shared" si="27"/>
        <v>9872603.8848999981</v>
      </c>
      <c r="Q86" s="10">
        <f t="shared" si="28"/>
        <v>1321810.0900000001</v>
      </c>
      <c r="R86" s="10">
        <f t="shared" si="29"/>
        <v>2866384.7781999996</v>
      </c>
      <c r="S86" s="10">
        <f t="shared" si="30"/>
        <v>1048825.3219999999</v>
      </c>
      <c r="T86" s="10">
        <f t="shared" si="31"/>
        <v>3612437.8789999997</v>
      </c>
      <c r="U86" s="10">
        <f t="shared" si="19"/>
        <v>4764432.9342</v>
      </c>
      <c r="V86" s="10">
        <f t="shared" si="20"/>
        <v>16409994.726899998</v>
      </c>
      <c r="W86" s="10">
        <f t="shared" si="21"/>
        <v>6004503.699</v>
      </c>
      <c r="X86" s="11">
        <f t="shared" si="25"/>
        <v>27276281.9289</v>
      </c>
      <c r="Z86" s="29">
        <v>550.98013961838205</v>
      </c>
      <c r="AA86" s="2">
        <v>7.6526122856338426E-3</v>
      </c>
      <c r="AC86" s="10"/>
      <c r="AD86" s="10"/>
      <c r="AE86" s="11"/>
    </row>
    <row r="87" spans="1:31" x14ac:dyDescent="0.2">
      <c r="A87" s="2">
        <v>78</v>
      </c>
      <c r="B87" s="5">
        <v>592</v>
      </c>
      <c r="C87" s="10">
        <f>'3 Data'!B87</f>
        <v>936.64099999999996</v>
      </c>
      <c r="D87" s="2">
        <f>'3 Data'!J87</f>
        <v>2830.0799999999995</v>
      </c>
      <c r="E87" s="2">
        <f>'3 Data'!F87</f>
        <v>1204.5</v>
      </c>
      <c r="F87" s="2">
        <f>'3 Data'!O87</f>
        <v>5286.0209999999997</v>
      </c>
      <c r="G87" s="14">
        <f>'4 Results'!$E$4*C87+'4 Results'!$E$5*D87+'4 Results'!$E$6*E87</f>
        <v>5172.8597058339674</v>
      </c>
      <c r="H87" s="14">
        <f t="shared" si="23"/>
        <v>113.16129416603235</v>
      </c>
      <c r="I87" s="14">
        <f t="shared" si="32"/>
        <v>12805.478497331307</v>
      </c>
      <c r="J87" s="14">
        <f>'4 Results'!$E$4*C87</f>
        <v>910.89548724647318</v>
      </c>
      <c r="K87" s="14">
        <f>'4 Results'!$E$5*D87</f>
        <v>2344.2120461103591</v>
      </c>
      <c r="L87" s="14">
        <f>'4 Results'!$E$6*E87</f>
        <v>1917.7521724771352</v>
      </c>
      <c r="M87" s="14">
        <f>('4 Results'!$E$6-'4 Results'!$E$25)*E87</f>
        <v>1202.0442185596339</v>
      </c>
      <c r="N87" s="14"/>
      <c r="O87" s="10">
        <f t="shared" si="26"/>
        <v>877296.36288099992</v>
      </c>
      <c r="P87" s="10">
        <f t="shared" si="27"/>
        <v>8009352.8063999973</v>
      </c>
      <c r="Q87" s="10">
        <f t="shared" si="28"/>
        <v>1450820.25</v>
      </c>
      <c r="R87" s="10">
        <f t="shared" si="29"/>
        <v>2650768.9612799995</v>
      </c>
      <c r="S87" s="10">
        <f t="shared" si="30"/>
        <v>1128184.0844999999</v>
      </c>
      <c r="T87" s="10">
        <f t="shared" si="31"/>
        <v>3408831.3599999994</v>
      </c>
      <c r="U87" s="10">
        <f t="shared" si="19"/>
        <v>4951103.9954609992</v>
      </c>
      <c r="V87" s="10">
        <f t="shared" si="20"/>
        <v>14959862.311679997</v>
      </c>
      <c r="W87" s="10">
        <f t="shared" si="21"/>
        <v>6367012.2944999998</v>
      </c>
      <c r="X87" s="11">
        <f t="shared" si="25"/>
        <v>27942018.012440998</v>
      </c>
      <c r="Z87" s="29">
        <v>551.97977179117697</v>
      </c>
      <c r="AA87" s="2">
        <v>7.5213304151733927E-3</v>
      </c>
      <c r="AC87" s="10"/>
      <c r="AD87" s="10"/>
      <c r="AE87" s="11"/>
    </row>
    <row r="88" spans="1:31" x14ac:dyDescent="0.2">
      <c r="A88" s="2">
        <v>79</v>
      </c>
      <c r="B88" s="5">
        <v>593</v>
      </c>
      <c r="C88" s="10">
        <f>'3 Data'!B88</f>
        <v>983.70200000000011</v>
      </c>
      <c r="D88" s="2">
        <f>'3 Data'!J88</f>
        <v>2797.0999999999995</v>
      </c>
      <c r="E88" s="2">
        <f>'3 Data'!F88</f>
        <v>1302.3699999999999</v>
      </c>
      <c r="F88" s="2">
        <f>'3 Data'!O88</f>
        <v>5396.7719999999999</v>
      </c>
      <c r="G88" s="14">
        <f>'4 Results'!$E$4*C88+'4 Results'!$E$5*D88+'4 Results'!$E$6*E88</f>
        <v>5347.1334710262799</v>
      </c>
      <c r="H88" s="14">
        <f t="shared" si="23"/>
        <v>49.638528973719986</v>
      </c>
      <c r="I88" s="14">
        <f t="shared" si="32"/>
        <v>2463.9835586748386</v>
      </c>
      <c r="J88" s="14">
        <f>'4 Results'!$E$4*C88</f>
        <v>956.66291844509294</v>
      </c>
      <c r="K88" s="14">
        <f>'4 Results'!$E$5*D88</f>
        <v>2316.8940504068028</v>
      </c>
      <c r="L88" s="14">
        <f>'4 Results'!$E$6*E88</f>
        <v>2073.5765021743846</v>
      </c>
      <c r="M88" s="14">
        <f>('4 Results'!$E$6-'4 Results'!$E$25)*E88</f>
        <v>1299.7146773976838</v>
      </c>
      <c r="N88" s="14"/>
      <c r="O88" s="10">
        <f t="shared" si="26"/>
        <v>967669.62480400025</v>
      </c>
      <c r="P88" s="10">
        <f t="shared" si="27"/>
        <v>7823768.4099999974</v>
      </c>
      <c r="Q88" s="10">
        <f t="shared" si="28"/>
        <v>1696167.6168999998</v>
      </c>
      <c r="R88" s="10">
        <f t="shared" si="29"/>
        <v>2751512.8641999997</v>
      </c>
      <c r="S88" s="10">
        <f t="shared" si="30"/>
        <v>1281143.97374</v>
      </c>
      <c r="T88" s="10">
        <f t="shared" si="31"/>
        <v>3642859.1269999989</v>
      </c>
      <c r="U88" s="10">
        <f t="shared" si="19"/>
        <v>5308815.4099440007</v>
      </c>
      <c r="V88" s="10">
        <f t="shared" si="20"/>
        <v>15095310.961199997</v>
      </c>
      <c r="W88" s="10">
        <f t="shared" si="21"/>
        <v>7028593.9496399993</v>
      </c>
      <c r="X88" s="11">
        <f t="shared" si="25"/>
        <v>29125148.019983999</v>
      </c>
      <c r="Z88" s="29">
        <v>552.97940396397098</v>
      </c>
      <c r="AA88" s="2">
        <v>7.3717652310106687E-3</v>
      </c>
      <c r="AC88" s="10"/>
      <c r="AD88" s="10"/>
      <c r="AE88" s="11"/>
    </row>
    <row r="89" spans="1:31" x14ac:dyDescent="0.2">
      <c r="A89" s="2">
        <v>80</v>
      </c>
      <c r="B89" s="5">
        <v>594</v>
      </c>
      <c r="C89" s="10">
        <f>'3 Data'!B89</f>
        <v>838.95300000000009</v>
      </c>
      <c r="D89" s="2">
        <f>'3 Data'!J89</f>
        <v>2733.2799999999997</v>
      </c>
      <c r="E89" s="2">
        <f>'3 Data'!F89</f>
        <v>1495.37</v>
      </c>
      <c r="F89" s="2">
        <f>'3 Data'!O89</f>
        <v>5340.6530000000002</v>
      </c>
      <c r="G89" s="14">
        <f>'4 Results'!$E$4*C89+'4 Results'!$E$5*D89+'4 Results'!$E$6*E89</f>
        <v>5460.7859611754957</v>
      </c>
      <c r="H89" s="14">
        <f t="shared" si="23"/>
        <v>-120.13296117549544</v>
      </c>
      <c r="I89" s="14">
        <f t="shared" si="32"/>
        <v>14431.928360793094</v>
      </c>
      <c r="J89" s="14">
        <f>'4 Results'!$E$4*C89</f>
        <v>815.89264372570767</v>
      </c>
      <c r="K89" s="14">
        <f>'4 Results'!$E$5*D89</f>
        <v>2264.0306639361866</v>
      </c>
      <c r="L89" s="14">
        <f>'4 Results'!$E$6*E89</f>
        <v>2380.8626535136018</v>
      </c>
      <c r="M89" s="14">
        <f>('4 Results'!$E$6-'4 Results'!$E$25)*E89</f>
        <v>1492.3211814923366</v>
      </c>
      <c r="N89" s="14"/>
      <c r="O89" s="10">
        <f t="shared" si="26"/>
        <v>703842.13620900013</v>
      </c>
      <c r="P89" s="10">
        <f t="shared" si="27"/>
        <v>7470819.5583999986</v>
      </c>
      <c r="Q89" s="10">
        <f t="shared" si="28"/>
        <v>2236131.4368999996</v>
      </c>
      <c r="R89" s="10">
        <f t="shared" si="29"/>
        <v>2293093.45584</v>
      </c>
      <c r="S89" s="10">
        <f t="shared" si="30"/>
        <v>1254545.1476100001</v>
      </c>
      <c r="T89" s="10">
        <f t="shared" si="31"/>
        <v>4087264.9135999992</v>
      </c>
      <c r="U89" s="10">
        <f t="shared" si="19"/>
        <v>4480556.8563090004</v>
      </c>
      <c r="V89" s="10">
        <f t="shared" si="20"/>
        <v>14597500.031839998</v>
      </c>
      <c r="W89" s="10">
        <f t="shared" si="21"/>
        <v>7986252.2766100001</v>
      </c>
      <c r="X89" s="11">
        <f t="shared" si="25"/>
        <v>28522574.466409001</v>
      </c>
      <c r="Z89" s="29">
        <v>553.97903613676499</v>
      </c>
      <c r="AA89" s="2">
        <v>7.2145311929672981E-3</v>
      </c>
      <c r="AC89" s="10"/>
      <c r="AD89" s="10"/>
      <c r="AE89" s="11"/>
    </row>
    <row r="90" spans="1:31" x14ac:dyDescent="0.2">
      <c r="A90" s="2">
        <v>81</v>
      </c>
      <c r="B90" s="5">
        <v>595</v>
      </c>
      <c r="C90" s="10">
        <f>'3 Data'!B90</f>
        <v>816.99</v>
      </c>
      <c r="D90" s="2">
        <f>'3 Data'!J90</f>
        <v>2623.84</v>
      </c>
      <c r="E90" s="2">
        <f>'3 Data'!F90</f>
        <v>1478.7700000000002</v>
      </c>
      <c r="F90" s="2">
        <f>'3 Data'!O90</f>
        <v>5239.6900000000005</v>
      </c>
      <c r="G90" s="14">
        <f>'4 Results'!$E$4*C90+'4 Results'!$E$5*D90+'4 Results'!$E$6*E90</f>
        <v>5322.3455184926115</v>
      </c>
      <c r="H90" s="14">
        <f t="shared" si="23"/>
        <v>-82.655518492611009</v>
      </c>
      <c r="I90" s="14">
        <f t="shared" si="32"/>
        <v>6831.9347372823604</v>
      </c>
      <c r="J90" s="14">
        <f>'4 Results'!$E$4*C90</f>
        <v>794.53334215083066</v>
      </c>
      <c r="K90" s="14">
        <f>'4 Results'!$E$5*D90</f>
        <v>2173.3793161557996</v>
      </c>
      <c r="L90" s="14">
        <f>'4 Results'!$E$6*E90</f>
        <v>2354.4328601859806</v>
      </c>
      <c r="M90" s="14">
        <f>('4 Results'!$E$6-'4 Results'!$E$25)*E90</f>
        <v>1475.7550262178745</v>
      </c>
      <c r="N90" s="14"/>
      <c r="O90" s="10">
        <f t="shared" si="26"/>
        <v>667472.66009999998</v>
      </c>
      <c r="P90" s="10">
        <f t="shared" si="27"/>
        <v>6884536.3456000006</v>
      </c>
      <c r="Q90" s="10">
        <f t="shared" si="28"/>
        <v>2186760.7129000006</v>
      </c>
      <c r="R90" s="10">
        <f t="shared" si="29"/>
        <v>2143651.0416000001</v>
      </c>
      <c r="S90" s="10">
        <f t="shared" si="30"/>
        <v>1208140.3023000001</v>
      </c>
      <c r="T90" s="10">
        <f t="shared" si="31"/>
        <v>3880055.8768000007</v>
      </c>
      <c r="U90" s="10">
        <f t="shared" si="19"/>
        <v>4280774.3331000004</v>
      </c>
      <c r="V90" s="10">
        <f t="shared" si="20"/>
        <v>13748108.209600002</v>
      </c>
      <c r="W90" s="10">
        <f t="shared" si="21"/>
        <v>7748296.3813000014</v>
      </c>
      <c r="X90" s="11">
        <f t="shared" ref="X90:X121" si="33">F90*F90</f>
        <v>27454351.296100006</v>
      </c>
      <c r="Z90" s="29">
        <v>554.978668309559</v>
      </c>
      <c r="AA90" s="2">
        <v>7.0477495438511012E-3</v>
      </c>
      <c r="AC90" s="10"/>
      <c r="AD90" s="10"/>
      <c r="AE90" s="11"/>
    </row>
    <row r="91" spans="1:31" x14ac:dyDescent="0.2">
      <c r="A91" s="2">
        <v>82</v>
      </c>
      <c r="B91" s="5">
        <v>596</v>
      </c>
      <c r="C91" s="10">
        <f>'3 Data'!B91</f>
        <v>780.02000000000021</v>
      </c>
      <c r="D91" s="2">
        <f>'3 Data'!J91</f>
        <v>2604.9599999999991</v>
      </c>
      <c r="E91" s="2">
        <f>'3 Data'!F91</f>
        <v>1571.36</v>
      </c>
      <c r="F91" s="2">
        <f>'3 Data'!O91</f>
        <v>5350.16</v>
      </c>
      <c r="G91" s="14">
        <f>'4 Results'!$E$4*C91+'4 Results'!$E$5*D91+'4 Results'!$E$6*E91</f>
        <v>5418.1707773408589</v>
      </c>
      <c r="H91" s="14">
        <f t="shared" si="23"/>
        <v>-68.010777340859022</v>
      </c>
      <c r="I91" s="14">
        <f t="shared" si="32"/>
        <v>4625.4658345079033</v>
      </c>
      <c r="J91" s="14">
        <f>'4 Results'!$E$4*C91</f>
        <v>758.57953897170228</v>
      </c>
      <c r="K91" s="14">
        <f>'4 Results'!$E$5*D91</f>
        <v>2157.7406333515801</v>
      </c>
      <c r="L91" s="14">
        <f>'4 Results'!$E$6*E91</f>
        <v>2501.8506050175765</v>
      </c>
      <c r="M91" s="14">
        <f>('4 Results'!$E$6-'4 Results'!$E$25)*E91</f>
        <v>1568.156250125252</v>
      </c>
      <c r="N91" s="14"/>
      <c r="O91" s="10">
        <f t="shared" si="26"/>
        <v>608431.20040000032</v>
      </c>
      <c r="P91" s="10">
        <f t="shared" si="27"/>
        <v>6785816.601599995</v>
      </c>
      <c r="Q91" s="10">
        <f t="shared" si="28"/>
        <v>2469172.2495999997</v>
      </c>
      <c r="R91" s="10">
        <f t="shared" si="29"/>
        <v>2031920.8991999999</v>
      </c>
      <c r="S91" s="10">
        <f t="shared" si="30"/>
        <v>1225692.2272000003</v>
      </c>
      <c r="T91" s="10">
        <f t="shared" si="31"/>
        <v>4093329.9455999983</v>
      </c>
      <c r="U91" s="10">
        <f t="shared" si="19"/>
        <v>4173231.8032000009</v>
      </c>
      <c r="V91" s="10">
        <f t="shared" si="20"/>
        <v>13936952.793599995</v>
      </c>
      <c r="W91" s="10">
        <f t="shared" si="21"/>
        <v>8407027.4175999984</v>
      </c>
      <c r="X91" s="11">
        <f t="shared" si="33"/>
        <v>28624212.025599997</v>
      </c>
      <c r="Z91" s="29">
        <v>555.97830048235301</v>
      </c>
      <c r="AA91" s="2">
        <v>6.8821713500222719E-3</v>
      </c>
      <c r="AC91" s="10"/>
      <c r="AD91" s="10"/>
      <c r="AE91" s="11"/>
    </row>
    <row r="92" spans="1:31" x14ac:dyDescent="0.2">
      <c r="A92" s="2">
        <v>83</v>
      </c>
      <c r="B92" s="5">
        <v>597</v>
      </c>
      <c r="C92" s="10">
        <f>'3 Data'!B92</f>
        <v>742.74000000000024</v>
      </c>
      <c r="D92" s="2">
        <f>'3 Data'!J92</f>
        <v>2510.6499999999996</v>
      </c>
      <c r="E92" s="2">
        <f>'3 Data'!F92</f>
        <v>1641.67</v>
      </c>
      <c r="F92" s="2">
        <f>'3 Data'!O92</f>
        <v>5357.85</v>
      </c>
      <c r="G92" s="14">
        <f>'4 Results'!$E$4*C92+'4 Results'!$E$5*D92+'4 Results'!$E$6*E92</f>
        <v>5415.7411340852595</v>
      </c>
      <c r="H92" s="14">
        <f t="shared" si="23"/>
        <v>-57.891134085259182</v>
      </c>
      <c r="I92" s="14">
        <f t="shared" si="32"/>
        <v>3351.3834056774576</v>
      </c>
      <c r="J92" s="14">
        <f>'4 Results'!$E$4*C92</f>
        <v>722.32425678295715</v>
      </c>
      <c r="K92" s="14">
        <f>'4 Results'!$E$5*D92</f>
        <v>2079.6217681362268</v>
      </c>
      <c r="L92" s="14">
        <f>'4 Results'!$E$6*E92</f>
        <v>2613.7951091660761</v>
      </c>
      <c r="M92" s="14">
        <f>('4 Results'!$E$6-'4 Results'!$E$25)*E92</f>
        <v>1638.3228993630503</v>
      </c>
      <c r="N92" s="14"/>
      <c r="O92" s="10">
        <f t="shared" si="26"/>
        <v>551662.70760000031</v>
      </c>
      <c r="P92" s="10">
        <f t="shared" si="27"/>
        <v>6303363.4224999985</v>
      </c>
      <c r="Q92" s="10">
        <f t="shared" si="28"/>
        <v>2695080.3889000001</v>
      </c>
      <c r="R92" s="10">
        <f t="shared" si="29"/>
        <v>1864760.1810000003</v>
      </c>
      <c r="S92" s="10">
        <f t="shared" si="30"/>
        <v>1219333.9758000004</v>
      </c>
      <c r="T92" s="10">
        <f t="shared" si="31"/>
        <v>4121658.7854999998</v>
      </c>
      <c r="U92" s="10">
        <f t="shared" si="19"/>
        <v>3979489.5090000015</v>
      </c>
      <c r="V92" s="10">
        <f t="shared" si="20"/>
        <v>13451686.102499999</v>
      </c>
      <c r="W92" s="10">
        <f t="shared" si="21"/>
        <v>8795821.6095000003</v>
      </c>
      <c r="X92" s="11">
        <f t="shared" si="33"/>
        <v>28706556.622500002</v>
      </c>
      <c r="Z92" s="29">
        <v>556.97793265514701</v>
      </c>
      <c r="AA92" s="2">
        <v>6.6930146919366596E-3</v>
      </c>
      <c r="AC92" s="10"/>
      <c r="AD92" s="10"/>
      <c r="AE92" s="11"/>
    </row>
    <row r="93" spans="1:31" x14ac:dyDescent="0.2">
      <c r="A93" s="2">
        <v>84</v>
      </c>
      <c r="B93" s="5">
        <v>598</v>
      </c>
      <c r="C93" s="10">
        <f>'3 Data'!B93</f>
        <v>734.79</v>
      </c>
      <c r="D93" s="2">
        <f>'3 Data'!J93</f>
        <v>2324.7000000000003</v>
      </c>
      <c r="E93" s="2">
        <f>'3 Data'!F93</f>
        <v>1730.31</v>
      </c>
      <c r="F93" s="2">
        <f>'3 Data'!O93</f>
        <v>5281</v>
      </c>
      <c r="G93" s="14">
        <f>'4 Results'!$E$4*C93+'4 Results'!$E$5*D93+'4 Results'!$E$6*E93</f>
        <v>5395.1122681421875</v>
      </c>
      <c r="H93" s="14">
        <f t="shared" si="23"/>
        <v>-114.11226814218753</v>
      </c>
      <c r="I93" s="14">
        <f t="shared" si="32"/>
        <v>13021.609740554508</v>
      </c>
      <c r="J93" s="14">
        <f>'4 Results'!$E$4*C93</f>
        <v>714.5927789556896</v>
      </c>
      <c r="K93" s="14">
        <f>'4 Results'!$E$5*D93</f>
        <v>1925.5956522758202</v>
      </c>
      <c r="L93" s="14">
        <f>'4 Results'!$E$6*E93</f>
        <v>2754.9238369106779</v>
      </c>
      <c r="M93" s="14">
        <f>('4 Results'!$E$6-'4 Results'!$E$25)*E93</f>
        <v>1726.7821766840348</v>
      </c>
      <c r="N93" s="14"/>
      <c r="O93" s="10">
        <f t="shared" si="26"/>
        <v>539916.34409999999</v>
      </c>
      <c r="P93" s="10">
        <f t="shared" si="27"/>
        <v>5404230.0900000017</v>
      </c>
      <c r="Q93" s="10">
        <f t="shared" si="28"/>
        <v>2993972.6960999998</v>
      </c>
      <c r="R93" s="10">
        <f t="shared" si="29"/>
        <v>1708166.3130000001</v>
      </c>
      <c r="S93" s="10">
        <f t="shared" si="30"/>
        <v>1271414.4848999998</v>
      </c>
      <c r="T93" s="10">
        <f t="shared" si="31"/>
        <v>4022451.6570000001</v>
      </c>
      <c r="U93" s="10">
        <f t="shared" si="19"/>
        <v>3880425.9899999998</v>
      </c>
      <c r="V93" s="10">
        <f t="shared" si="20"/>
        <v>12276740.700000001</v>
      </c>
      <c r="W93" s="10">
        <f t="shared" si="21"/>
        <v>9137767.1099999994</v>
      </c>
      <c r="X93" s="11">
        <f t="shared" si="33"/>
        <v>27888961</v>
      </c>
      <c r="Z93" s="29">
        <v>557.97756482794102</v>
      </c>
      <c r="AA93" s="2">
        <v>6.4884566349383312E-3</v>
      </c>
      <c r="AC93" s="10"/>
      <c r="AD93" s="10"/>
      <c r="AE93" s="11"/>
    </row>
    <row r="94" spans="1:31" x14ac:dyDescent="0.2">
      <c r="A94" s="2">
        <v>85</v>
      </c>
      <c r="B94" s="5">
        <v>599</v>
      </c>
      <c r="C94" s="10">
        <f>'3 Data'!B94</f>
        <v>777.23999999999978</v>
      </c>
      <c r="D94" s="2">
        <f>'3 Data'!J94</f>
        <v>2276.16</v>
      </c>
      <c r="E94" s="2">
        <f>'3 Data'!F94</f>
        <v>1730.5</v>
      </c>
      <c r="F94" s="2">
        <f>'3 Data'!O94</f>
        <v>5415.95</v>
      </c>
      <c r="G94" s="14">
        <f>'4 Results'!$E$4*C94+'4 Results'!$E$5*D94+'4 Results'!$E$6*E94</f>
        <v>5396.4912959876419</v>
      </c>
      <c r="H94" s="14">
        <f t="shared" si="23"/>
        <v>19.458704012357884</v>
      </c>
      <c r="I94" s="14">
        <f t="shared" si="32"/>
        <v>378.64116184055285</v>
      </c>
      <c r="J94" s="14">
        <f>'4 Results'!$E$4*C94</f>
        <v>755.87595301449392</v>
      </c>
      <c r="K94" s="14">
        <f>'4 Results'!$E$5*D94</f>
        <v>1885.3889963798038</v>
      </c>
      <c r="L94" s="14">
        <f>'4 Results'!$E$6*E94</f>
        <v>2755.2263465933438</v>
      </c>
      <c r="M94" s="14">
        <f>('4 Results'!$E$6-'4 Results'!$E$25)*E94</f>
        <v>1726.9717893046461</v>
      </c>
      <c r="N94" s="14"/>
      <c r="O94" s="10">
        <f t="shared" si="26"/>
        <v>604102.01759999967</v>
      </c>
      <c r="P94" s="10">
        <f t="shared" si="27"/>
        <v>5180904.3455999997</v>
      </c>
      <c r="Q94" s="10">
        <f t="shared" si="28"/>
        <v>2994630.25</v>
      </c>
      <c r="R94" s="10">
        <f t="shared" si="29"/>
        <v>1769122.5983999993</v>
      </c>
      <c r="S94" s="10">
        <f t="shared" si="30"/>
        <v>1345013.8199999996</v>
      </c>
      <c r="T94" s="10">
        <f t="shared" si="31"/>
        <v>3938894.88</v>
      </c>
      <c r="U94" s="10">
        <f t="shared" si="19"/>
        <v>4209492.9779999983</v>
      </c>
      <c r="V94" s="10">
        <f t="shared" si="20"/>
        <v>12327568.751999998</v>
      </c>
      <c r="W94" s="10">
        <f t="shared" si="21"/>
        <v>9372301.4749999996</v>
      </c>
      <c r="X94" s="11">
        <f t="shared" si="33"/>
        <v>29332514.4025</v>
      </c>
      <c r="Z94" s="29">
        <v>558.97719700073503</v>
      </c>
      <c r="AA94" s="2">
        <v>6.2673480149558897E-3</v>
      </c>
      <c r="AC94" s="10"/>
      <c r="AD94" s="10"/>
      <c r="AE94" s="11"/>
    </row>
    <row r="95" spans="1:31" x14ac:dyDescent="0.2">
      <c r="A95" s="2">
        <v>86</v>
      </c>
      <c r="B95" s="5">
        <v>600</v>
      </c>
      <c r="C95" s="10">
        <f>'3 Data'!B95</f>
        <v>709.53999999999974</v>
      </c>
      <c r="D95" s="2">
        <f>'3 Data'!J95</f>
        <v>2223.13</v>
      </c>
      <c r="E95" s="2">
        <f>'3 Data'!F95</f>
        <v>1837.5100000000004</v>
      </c>
      <c r="F95" s="2">
        <f>'3 Data'!O95</f>
        <v>5387.3</v>
      </c>
      <c r="G95" s="14">
        <f>'4 Results'!$E$4*C95+'4 Results'!$E$5*D95+'4 Results'!$E$6*E95</f>
        <v>5457.1029949463755</v>
      </c>
      <c r="H95" s="14">
        <f t="shared" si="23"/>
        <v>-69.802994946375293</v>
      </c>
      <c r="I95" s="14">
        <f t="shared" si="32"/>
        <v>4872.4581034836947</v>
      </c>
      <c r="J95" s="14">
        <f>'4 Results'!$E$4*C95</f>
        <v>690.03682736594101</v>
      </c>
      <c r="K95" s="14">
        <f>'4 Results'!$E$5*D95</f>
        <v>1841.4631833974033</v>
      </c>
      <c r="L95" s="14">
        <f>'4 Results'!$E$6*E95</f>
        <v>2925.6029841830314</v>
      </c>
      <c r="M95" s="14">
        <f>('4 Results'!$E$6-'4 Results'!$E$25)*E95</f>
        <v>1833.7636131552622</v>
      </c>
      <c r="N95" s="14"/>
      <c r="O95" s="10">
        <f t="shared" si="26"/>
        <v>503447.01159999962</v>
      </c>
      <c r="P95" s="10">
        <f t="shared" si="27"/>
        <v>4942306.9969000006</v>
      </c>
      <c r="Q95" s="10">
        <f t="shared" si="28"/>
        <v>3376443.0001000017</v>
      </c>
      <c r="R95" s="10">
        <f t="shared" si="29"/>
        <v>1577399.6601999996</v>
      </c>
      <c r="S95" s="10">
        <f t="shared" si="30"/>
        <v>1303786.8453999998</v>
      </c>
      <c r="T95" s="10">
        <f t="shared" si="31"/>
        <v>4085023.606300001</v>
      </c>
      <c r="U95" s="10">
        <f t="shared" si="19"/>
        <v>3822504.8419999988</v>
      </c>
      <c r="V95" s="10">
        <f t="shared" si="20"/>
        <v>11976668.249000002</v>
      </c>
      <c r="W95" s="10">
        <f t="shared" si="21"/>
        <v>9899217.6230000034</v>
      </c>
      <c r="X95" s="11">
        <f t="shared" si="33"/>
        <v>29023001.290000003</v>
      </c>
      <c r="Z95" s="29">
        <v>559.97682917352904</v>
      </c>
      <c r="AA95" s="2">
        <v>6.055217914627078E-3</v>
      </c>
      <c r="AC95" s="10"/>
      <c r="AD95" s="10"/>
      <c r="AE95" s="11"/>
    </row>
    <row r="96" spans="1:31" x14ac:dyDescent="0.2">
      <c r="A96" s="2">
        <v>87</v>
      </c>
      <c r="B96" s="5">
        <v>601</v>
      </c>
      <c r="C96" s="10">
        <f>'3 Data'!B96</f>
        <v>801.75</v>
      </c>
      <c r="D96" s="2">
        <f>'3 Data'!J96</f>
        <v>1990.8300000000004</v>
      </c>
      <c r="E96" s="2">
        <f>'3 Data'!F96</f>
        <v>1761.5700000000002</v>
      </c>
      <c r="F96" s="2">
        <f>'3 Data'!O96</f>
        <v>5288.07</v>
      </c>
      <c r="G96" s="14">
        <f>'4 Results'!$E$4*C96+'4 Results'!$E$5*D96+'4 Results'!$E$6*E96</f>
        <v>5233.4513181038483</v>
      </c>
      <c r="H96" s="14">
        <f t="shared" si="23"/>
        <v>54.618681896151429</v>
      </c>
      <c r="I96" s="14">
        <f t="shared" si="32"/>
        <v>2983.2004120729798</v>
      </c>
      <c r="J96" s="14">
        <f>'4 Results'!$E$4*C96</f>
        <v>779.71224503289932</v>
      </c>
      <c r="K96" s="14">
        <f>'4 Results'!$E$5*D96</f>
        <v>1649.0444325806648</v>
      </c>
      <c r="L96" s="14">
        <f>'4 Results'!$E$6*E96</f>
        <v>2804.6946404902842</v>
      </c>
      <c r="M96" s="14">
        <f>('4 Results'!$E$6-'4 Results'!$E$25)*E96</f>
        <v>1757.9784425804021</v>
      </c>
      <c r="N96" s="14"/>
      <c r="O96" s="10">
        <f t="shared" si="26"/>
        <v>642803.0625</v>
      </c>
      <c r="P96" s="10">
        <f t="shared" si="27"/>
        <v>3963404.0889000017</v>
      </c>
      <c r="Q96" s="10">
        <f t="shared" si="28"/>
        <v>3103128.8649000004</v>
      </c>
      <c r="R96" s="10">
        <f t="shared" si="29"/>
        <v>1596147.9525000004</v>
      </c>
      <c r="S96" s="10">
        <f t="shared" si="30"/>
        <v>1412338.7475000001</v>
      </c>
      <c r="T96" s="10">
        <f t="shared" si="31"/>
        <v>3506986.4031000012</v>
      </c>
      <c r="U96" s="10">
        <f t="shared" si="19"/>
        <v>4239710.1224999996</v>
      </c>
      <c r="V96" s="10">
        <f t="shared" si="20"/>
        <v>10527648.398100002</v>
      </c>
      <c r="W96" s="10">
        <f t="shared" si="21"/>
        <v>9315305.4699000008</v>
      </c>
      <c r="X96" s="11">
        <f t="shared" si="33"/>
        <v>27963684.324899998</v>
      </c>
      <c r="Z96" s="29">
        <v>560.97646134632396</v>
      </c>
      <c r="AA96" s="2">
        <v>5.842463992413777E-3</v>
      </c>
      <c r="AB96" s="2">
        <v>-2.0943905026721814E-5</v>
      </c>
      <c r="AC96" s="10">
        <f t="shared" ref="AC96:AC127" si="34">D55/E55*AB96/AA96*AB$3/AA$3</f>
        <v>-0.16880253139985243</v>
      </c>
      <c r="AD96" s="10">
        <f t="shared" ref="AD96:AD98" si="35">AC96*AB96*AA96</f>
        <v>2.0655354805520884E-8</v>
      </c>
      <c r="AE96" s="11">
        <f t="shared" ref="AE96:AE98" si="36">AA96*AB96</f>
        <v>-1.2236401097915609E-7</v>
      </c>
    </row>
    <row r="97" spans="1:31" x14ac:dyDescent="0.2">
      <c r="A97" s="2">
        <v>88</v>
      </c>
      <c r="B97" s="5">
        <v>602</v>
      </c>
      <c r="C97" s="10">
        <f>'3 Data'!B97</f>
        <v>753.72000000000025</v>
      </c>
      <c r="D97" s="2">
        <f>'3 Data'!J97</f>
        <v>2099.8199999999997</v>
      </c>
      <c r="E97" s="2">
        <f>'3 Data'!F97</f>
        <v>1971.8199999999997</v>
      </c>
      <c r="F97" s="2">
        <f>'3 Data'!O97</f>
        <v>5340.87</v>
      </c>
      <c r="G97" s="14">
        <f>'4 Results'!$E$4*C97+'4 Results'!$E$5*D97+'4 Results'!$E$6*E97</f>
        <v>5611.7709718364267</v>
      </c>
      <c r="H97" s="14">
        <f t="shared" si="23"/>
        <v>-270.90097183642683</v>
      </c>
      <c r="I97" s="14">
        <f t="shared" si="32"/>
        <v>73387.336541920522</v>
      </c>
      <c r="J97" s="14">
        <f>'4 Results'!$E$4*C97</f>
        <v>733.00244880099422</v>
      </c>
      <c r="K97" s="14">
        <f>'4 Results'!$E$5*D97</f>
        <v>1739.3230363323489</v>
      </c>
      <c r="L97" s="14">
        <f>'4 Results'!$E$6*E97</f>
        <v>3139.4454867030836</v>
      </c>
      <c r="M97" s="14">
        <f>('4 Results'!$E$6-'4 Results'!$E$25)*E97</f>
        <v>1967.7997767042398</v>
      </c>
      <c r="N97" s="14"/>
      <c r="O97" s="10">
        <f t="shared" si="26"/>
        <v>568093.83840000036</v>
      </c>
      <c r="P97" s="10">
        <f t="shared" si="27"/>
        <v>4409244.032399999</v>
      </c>
      <c r="Q97" s="10">
        <f t="shared" si="28"/>
        <v>3888074.1123999991</v>
      </c>
      <c r="R97" s="10">
        <f t="shared" si="29"/>
        <v>1582676.3304000003</v>
      </c>
      <c r="S97" s="10">
        <f t="shared" si="30"/>
        <v>1486200.1704000002</v>
      </c>
      <c r="T97" s="10">
        <f t="shared" si="31"/>
        <v>4140467.072399999</v>
      </c>
      <c r="U97" s="10">
        <f t="shared" si="19"/>
        <v>4025520.5364000015</v>
      </c>
      <c r="V97" s="10">
        <f t="shared" si="20"/>
        <v>11214865.643399999</v>
      </c>
      <c r="W97" s="10">
        <f t="shared" si="21"/>
        <v>10531234.283399999</v>
      </c>
      <c r="X97" s="11">
        <f t="shared" si="33"/>
        <v>28524892.356899999</v>
      </c>
      <c r="Z97" s="29">
        <v>561.97609351911797</v>
      </c>
      <c r="AA97" s="2">
        <v>5.6292521088592796E-3</v>
      </c>
      <c r="AB97" s="2">
        <v>1.5919390083426693E-4</v>
      </c>
      <c r="AC97" s="10">
        <f t="shared" si="34"/>
        <v>0.97898319772547393</v>
      </c>
      <c r="AD97" s="10">
        <f t="shared" si="35"/>
        <v>8.7730855011305364E-7</v>
      </c>
      <c r="AE97" s="11">
        <f t="shared" si="36"/>
        <v>8.9614260198883213E-7</v>
      </c>
    </row>
    <row r="98" spans="1:31" x14ac:dyDescent="0.2">
      <c r="A98" s="2">
        <v>89</v>
      </c>
      <c r="B98" s="5">
        <v>603</v>
      </c>
      <c r="C98" s="10">
        <f>'3 Data'!B98</f>
        <v>777.80000000000018</v>
      </c>
      <c r="D98" s="2">
        <f>'3 Data'!J98</f>
        <v>1902.12</v>
      </c>
      <c r="E98" s="2">
        <f>'3 Data'!F98</f>
        <v>1973.6499999999996</v>
      </c>
      <c r="F98" s="2">
        <f>'3 Data'!O98</f>
        <v>5564.14</v>
      </c>
      <c r="G98" s="14">
        <f>'4 Results'!$E$4*C98+'4 Results'!$E$5*D98+'4 Results'!$E$6*E98</f>
        <v>5474.3438525741876</v>
      </c>
      <c r="H98" s="14">
        <f t="shared" si="23"/>
        <v>89.796147425812705</v>
      </c>
      <c r="I98" s="14">
        <f t="shared" si="32"/>
        <v>8063.3480925182894</v>
      </c>
      <c r="J98" s="14">
        <f>'4 Results'!$E$4*C98</f>
        <v>756.42056025767295</v>
      </c>
      <c r="K98" s="14">
        <f>'4 Results'!$E$5*D98</f>
        <v>1575.5641597224942</v>
      </c>
      <c r="L98" s="14">
        <f>'4 Results'!$E$6*E98</f>
        <v>3142.3591325940201</v>
      </c>
      <c r="M98" s="14">
        <f>('4 Results'!$E$6-'4 Results'!$E$25)*E98</f>
        <v>1969.626045629075</v>
      </c>
      <c r="N98" s="14"/>
      <c r="O98" s="10">
        <f t="shared" si="26"/>
        <v>604972.84000000032</v>
      </c>
      <c r="P98" s="10">
        <f t="shared" si="27"/>
        <v>3618060.4943999997</v>
      </c>
      <c r="Q98" s="10">
        <f t="shared" si="28"/>
        <v>3895294.3224999984</v>
      </c>
      <c r="R98" s="10">
        <f t="shared" si="29"/>
        <v>1479468.9360000002</v>
      </c>
      <c r="S98" s="10">
        <f t="shared" si="30"/>
        <v>1535104.97</v>
      </c>
      <c r="T98" s="10">
        <f t="shared" si="31"/>
        <v>3754119.1379999989</v>
      </c>
      <c r="U98" s="10">
        <f t="shared" si="19"/>
        <v>4327788.0920000011</v>
      </c>
      <c r="V98" s="10">
        <f t="shared" si="20"/>
        <v>10583661.9768</v>
      </c>
      <c r="W98" s="10">
        <f t="shared" si="21"/>
        <v>10981664.910999998</v>
      </c>
      <c r="X98" s="11">
        <f t="shared" si="33"/>
        <v>30959653.939600002</v>
      </c>
      <c r="Z98" s="29">
        <v>562.97572569191198</v>
      </c>
      <c r="AA98" s="2">
        <v>5.419351813779321E-3</v>
      </c>
      <c r="AB98" s="2">
        <v>1.5152278273948933E-5</v>
      </c>
      <c r="AC98" s="10">
        <f t="shared" si="34"/>
        <v>8.4680922348385104E-2</v>
      </c>
      <c r="AD98" s="10">
        <f t="shared" si="35"/>
        <v>6.9536185440437088E-9</v>
      </c>
      <c r="AE98" s="11">
        <f t="shared" si="36"/>
        <v>8.2115526746814146E-8</v>
      </c>
    </row>
    <row r="99" spans="1:31" x14ac:dyDescent="0.2">
      <c r="A99" s="2">
        <v>90</v>
      </c>
      <c r="B99" s="5">
        <v>604</v>
      </c>
      <c r="C99" s="10">
        <f>'3 Data'!B99</f>
        <v>695.06</v>
      </c>
      <c r="D99" s="2">
        <f>'3 Data'!J99</f>
        <v>1834.3600000000001</v>
      </c>
      <c r="E99" s="2">
        <f>'3 Data'!F99</f>
        <v>1961.7000000000003</v>
      </c>
      <c r="F99" s="2">
        <f>'3 Data'!O99</f>
        <v>5338.68</v>
      </c>
      <c r="G99" s="14">
        <f>'4 Results'!$E$4*C99+'4 Results'!$E$5*D99+'4 Results'!$E$6*E99</f>
        <v>5318.7248979891938</v>
      </c>
      <c r="H99" s="14">
        <f t="shared" si="23"/>
        <v>19.955102010806513</v>
      </c>
      <c r="I99" s="14">
        <f t="shared" si="32"/>
        <v>398.20609626169414</v>
      </c>
      <c r="J99" s="14">
        <f>'4 Results'!$E$4*C99</f>
        <v>675.95484007803805</v>
      </c>
      <c r="K99" s="14">
        <f>'4 Results'!$E$5*D99</f>
        <v>1519.4371922005735</v>
      </c>
      <c r="L99" s="14">
        <f>'4 Results'!$E$6*E99</f>
        <v>3123.3328657105826</v>
      </c>
      <c r="M99" s="14">
        <f>('4 Results'!$E$6-'4 Results'!$E$25)*E99</f>
        <v>1957.7004097537849</v>
      </c>
      <c r="N99" s="14"/>
      <c r="O99" s="10">
        <f t="shared" si="26"/>
        <v>483108.4035999999</v>
      </c>
      <c r="P99" s="10">
        <f t="shared" si="27"/>
        <v>3364876.6096000005</v>
      </c>
      <c r="Q99" s="10">
        <f t="shared" si="28"/>
        <v>3848266.8900000011</v>
      </c>
      <c r="R99" s="10">
        <f t="shared" si="29"/>
        <v>1274990.2616000001</v>
      </c>
      <c r="S99" s="10">
        <f t="shared" si="30"/>
        <v>1363499.202</v>
      </c>
      <c r="T99" s="10">
        <f t="shared" si="31"/>
        <v>3598464.0120000006</v>
      </c>
      <c r="U99" s="10">
        <f t="shared" si="19"/>
        <v>3710702.9208</v>
      </c>
      <c r="V99" s="10">
        <f t="shared" si="20"/>
        <v>9793061.0448000021</v>
      </c>
      <c r="W99" s="10">
        <f t="shared" si="21"/>
        <v>10472888.556000002</v>
      </c>
      <c r="X99" s="11">
        <f t="shared" si="33"/>
        <v>28501504.142400004</v>
      </c>
      <c r="Z99" s="29">
        <v>563.97535786470598</v>
      </c>
      <c r="AA99" s="2">
        <v>5.211875032898404E-3</v>
      </c>
      <c r="AB99" s="2">
        <v>8.5640685971965537E-5</v>
      </c>
      <c r="AC99" s="10">
        <f t="shared" si="34"/>
        <v>0.30572860241996191</v>
      </c>
      <c r="AD99" s="10">
        <f>AC99*AB99*AA99</f>
        <v>1.3646151930623695E-7</v>
      </c>
      <c r="AE99" s="11">
        <f>AA99*AB99</f>
        <v>4.4634855301757976E-7</v>
      </c>
    </row>
    <row r="100" spans="1:31" x14ac:dyDescent="0.2">
      <c r="A100" s="2">
        <v>91</v>
      </c>
      <c r="B100" s="5">
        <v>605</v>
      </c>
      <c r="C100" s="10">
        <f>'3 Data'!B100</f>
        <v>752.15000000000009</v>
      </c>
      <c r="D100" s="2">
        <f>'3 Data'!J100</f>
        <v>1845.7699999999995</v>
      </c>
      <c r="E100" s="2">
        <f>'3 Data'!F100</f>
        <v>2018.58</v>
      </c>
      <c r="F100" s="2">
        <f>'3 Data'!O100</f>
        <v>5462.83</v>
      </c>
      <c r="G100" s="14">
        <f>'4 Results'!$E$4*C100+'4 Results'!$E$5*D100+'4 Results'!$E$6*E100</f>
        <v>5474.2586393858601</v>
      </c>
      <c r="H100" s="14">
        <f t="shared" si="23"/>
        <v>-11.428639385860151</v>
      </c>
      <c r="I100" s="14">
        <f t="shared" si="32"/>
        <v>130.61379821203388</v>
      </c>
      <c r="J100" s="14">
        <f>'4 Results'!$E$4*C100</f>
        <v>731.47560349422554</v>
      </c>
      <c r="K100" s="14">
        <f>'4 Results'!$E$5*D100</f>
        <v>1528.8883241283345</v>
      </c>
      <c r="L100" s="14">
        <f>'4 Results'!$E$6*E100</f>
        <v>3213.8947117633006</v>
      </c>
      <c r="M100" s="14">
        <f>('4 Results'!$E$6-'4 Results'!$E$25)*E100</f>
        <v>2014.4644405978461</v>
      </c>
      <c r="N100" s="14"/>
      <c r="O100" s="10">
        <f t="shared" si="26"/>
        <v>565729.62250000017</v>
      </c>
      <c r="P100" s="10">
        <f t="shared" si="27"/>
        <v>3406866.8928999985</v>
      </c>
      <c r="Q100" s="10">
        <f t="shared" si="28"/>
        <v>4074665.2163999998</v>
      </c>
      <c r="R100" s="10">
        <f t="shared" si="29"/>
        <v>1388295.9054999999</v>
      </c>
      <c r="S100" s="10">
        <f t="shared" si="30"/>
        <v>1518274.9470000002</v>
      </c>
      <c r="T100" s="10">
        <f t="shared" si="31"/>
        <v>3725834.4065999989</v>
      </c>
      <c r="U100" s="10">
        <f t="shared" si="19"/>
        <v>4108867.5845000003</v>
      </c>
      <c r="V100" s="10">
        <f t="shared" si="20"/>
        <v>10083127.729099996</v>
      </c>
      <c r="W100" s="10">
        <f t="shared" si="21"/>
        <v>11027159.3814</v>
      </c>
      <c r="X100" s="11">
        <f t="shared" si="33"/>
        <v>29842511.608899999</v>
      </c>
      <c r="Z100" s="29">
        <v>564.97499003749999</v>
      </c>
      <c r="AA100" s="2">
        <v>5.0028025470872156E-3</v>
      </c>
      <c r="AB100" s="2">
        <v>4.9089628287250829E-5</v>
      </c>
      <c r="AC100" s="10">
        <f t="shared" si="34"/>
        <v>0.14728401970772498</v>
      </c>
      <c r="AD100" s="10">
        <f t="shared" ref="AD100:AD163" si="37">AC100*AB100*AA100</f>
        <v>3.6170851646046576E-8</v>
      </c>
      <c r="AE100" s="11">
        <f t="shared" ref="AE100:AE163" si="38">AA100*AB100</f>
        <v>2.4558571743102308E-7</v>
      </c>
    </row>
    <row r="101" spans="1:31" x14ac:dyDescent="0.2">
      <c r="A101" s="2">
        <v>92</v>
      </c>
      <c r="B101" s="5">
        <v>606</v>
      </c>
      <c r="C101" s="10">
        <f>'3 Data'!B101</f>
        <v>746.52</v>
      </c>
      <c r="D101" s="2">
        <f>'3 Data'!J101</f>
        <v>1749.9299999999998</v>
      </c>
      <c r="E101" s="2">
        <f>'3 Data'!F101</f>
        <v>1876.9500000000003</v>
      </c>
      <c r="F101" s="2">
        <f>'3 Data'!O101</f>
        <v>5313.51</v>
      </c>
      <c r="G101" s="14">
        <f>'4 Results'!$E$4*C101+'4 Results'!$E$5*D101+'4 Results'!$E$6*E101</f>
        <v>5163.9001105693069</v>
      </c>
      <c r="H101" s="14">
        <f t="shared" si="23"/>
        <v>149.60988943069333</v>
      </c>
      <c r="I101" s="14">
        <f t="shared" si="32"/>
        <v>22383.119015464283</v>
      </c>
      <c r="J101" s="14">
        <f>'4 Results'!$E$4*C101</f>
        <v>726.00035567441228</v>
      </c>
      <c r="K101" s="14">
        <f>'4 Results'!$E$5*D101</f>
        <v>1449.5021292153936</v>
      </c>
      <c r="L101" s="14">
        <f>'4 Results'!$E$6*E101</f>
        <v>2988.3976256795013</v>
      </c>
      <c r="M101" s="14">
        <f>('4 Results'!$E$6-'4 Results'!$E$25)*E101</f>
        <v>1873.1232013495269</v>
      </c>
      <c r="N101" s="14"/>
      <c r="O101" s="10">
        <f t="shared" si="26"/>
        <v>557292.11040000001</v>
      </c>
      <c r="P101" s="10">
        <f t="shared" si="27"/>
        <v>3062255.0048999996</v>
      </c>
      <c r="Q101" s="10">
        <f t="shared" si="28"/>
        <v>3522941.3025000012</v>
      </c>
      <c r="R101" s="10">
        <f t="shared" si="29"/>
        <v>1306357.7435999999</v>
      </c>
      <c r="S101" s="10">
        <f t="shared" si="30"/>
        <v>1401180.7140000002</v>
      </c>
      <c r="T101" s="10">
        <f t="shared" si="31"/>
        <v>3284531.1135</v>
      </c>
      <c r="U101" s="10">
        <f t="shared" si="19"/>
        <v>3966641.4852</v>
      </c>
      <c r="V101" s="10">
        <f t="shared" si="20"/>
        <v>9298270.554299999</v>
      </c>
      <c r="W101" s="10">
        <f t="shared" si="21"/>
        <v>9973192.5945000015</v>
      </c>
      <c r="X101" s="11">
        <f t="shared" si="33"/>
        <v>28233388.520100001</v>
      </c>
      <c r="Z101" s="29">
        <v>565.974622210294</v>
      </c>
      <c r="AA101" s="2">
        <v>4.7904519435996848E-3</v>
      </c>
      <c r="AB101" s="2">
        <v>-2.1484779520295486E-4</v>
      </c>
      <c r="AC101" s="10">
        <f t="shared" si="34"/>
        <v>-1.8538055511289822</v>
      </c>
      <c r="AD101" s="10">
        <f t="shared" si="37"/>
        <v>1.9079701123668802E-6</v>
      </c>
      <c r="AE101" s="11">
        <f t="shared" si="38"/>
        <v>-1.0292180381081022E-6</v>
      </c>
    </row>
    <row r="102" spans="1:31" x14ac:dyDescent="0.2">
      <c r="A102" s="2">
        <v>93</v>
      </c>
      <c r="B102" s="5">
        <v>607</v>
      </c>
      <c r="C102" s="10">
        <f>'3 Data'!B102</f>
        <v>664.04</v>
      </c>
      <c r="D102" s="2">
        <f>'3 Data'!J102</f>
        <v>1724.1100000000001</v>
      </c>
      <c r="E102" s="2">
        <f>'3 Data'!F102</f>
        <v>2055.0099999999998</v>
      </c>
      <c r="F102" s="2">
        <f>'3 Data'!O102</f>
        <v>5254.8899999999994</v>
      </c>
      <c r="G102" s="14">
        <f>'4 Results'!$E$4*C102+'4 Results'!$E$5*D102+'4 Results'!$E$6*E102</f>
        <v>5345.7993570500621</v>
      </c>
      <c r="H102" s="14">
        <f t="shared" si="23"/>
        <v>-90.909357050062681</v>
      </c>
      <c r="I102" s="14">
        <f t="shared" si="32"/>
        <v>8264.5111992557813</v>
      </c>
      <c r="J102" s="14">
        <f>'4 Results'!$E$4*C102</f>
        <v>645.78748885768186</v>
      </c>
      <c r="K102" s="14">
        <f>'4 Results'!$E$5*D102</f>
        <v>1428.1149051685225</v>
      </c>
      <c r="L102" s="14">
        <f>'4 Results'!$E$6*E102</f>
        <v>3271.896963023858</v>
      </c>
      <c r="M102" s="14">
        <f>('4 Results'!$E$6-'4 Results'!$E$25)*E102</f>
        <v>2050.8201656971628</v>
      </c>
      <c r="N102" s="14"/>
      <c r="O102" s="10">
        <f t="shared" si="26"/>
        <v>440949.12159999995</v>
      </c>
      <c r="P102" s="10">
        <f t="shared" si="27"/>
        <v>2972555.2921000007</v>
      </c>
      <c r="Q102" s="10">
        <f t="shared" si="28"/>
        <v>4223066.1000999995</v>
      </c>
      <c r="R102" s="10">
        <f t="shared" si="29"/>
        <v>1144878.0044</v>
      </c>
      <c r="S102" s="10">
        <f t="shared" si="30"/>
        <v>1364608.8403999999</v>
      </c>
      <c r="T102" s="10">
        <f t="shared" si="31"/>
        <v>3543063.2911</v>
      </c>
      <c r="U102" s="10">
        <f t="shared" si="19"/>
        <v>3489457.1555999992</v>
      </c>
      <c r="V102" s="10">
        <f t="shared" si="20"/>
        <v>9060008.3979000002</v>
      </c>
      <c r="W102" s="10">
        <f t="shared" si="21"/>
        <v>10798851.498899998</v>
      </c>
      <c r="X102" s="11">
        <f t="shared" si="33"/>
        <v>27613868.912099995</v>
      </c>
      <c r="Z102" s="29">
        <v>566.97425438308801</v>
      </c>
      <c r="AA102" s="2">
        <v>4.5903491046058601E-3</v>
      </c>
      <c r="AB102" s="2">
        <v>-7.9368839137408637E-5</v>
      </c>
      <c r="AC102" s="10">
        <f t="shared" si="34"/>
        <v>-0.33615906031061354</v>
      </c>
      <c r="AD102" s="10">
        <f t="shared" si="37"/>
        <v>1.2247305891952551E-7</v>
      </c>
      <c r="AE102" s="11">
        <f t="shared" si="38"/>
        <v>-3.6433067966801027E-7</v>
      </c>
    </row>
    <row r="103" spans="1:31" x14ac:dyDescent="0.2">
      <c r="A103" s="2">
        <v>94</v>
      </c>
      <c r="B103" s="5">
        <v>608</v>
      </c>
      <c r="C103" s="10">
        <f>'3 Data'!B103</f>
        <v>586.92999999999984</v>
      </c>
      <c r="D103" s="2">
        <f>'3 Data'!J103</f>
        <v>1650.5800000000004</v>
      </c>
      <c r="E103" s="2">
        <f>'3 Data'!F103</f>
        <v>1983.8200000000002</v>
      </c>
      <c r="F103" s="2">
        <f>'3 Data'!O103</f>
        <v>5096.45</v>
      </c>
      <c r="G103" s="14">
        <f>'4 Results'!$E$4*C103+'4 Results'!$E$5*D103+'4 Results'!$E$6*E103</f>
        <v>5096.556908774186</v>
      </c>
      <c r="H103" s="14">
        <f t="shared" si="23"/>
        <v>-0.10690877418619493</v>
      </c>
      <c r="I103" s="14">
        <f t="shared" si="32"/>
        <v>1.142948599799482E-2</v>
      </c>
      <c r="J103" s="14">
        <f>'4 Results'!$E$4*C103</f>
        <v>570.79701649786034</v>
      </c>
      <c r="K103" s="14">
        <f>'4 Results'!$E$5*D103</f>
        <v>1367.2085308785752</v>
      </c>
      <c r="L103" s="14">
        <f>'4 Results'!$E$6*E103</f>
        <v>3158.5513613977505</v>
      </c>
      <c r="M103" s="14">
        <f>('4 Results'!$E$6-'4 Results'!$E$25)*E103</f>
        <v>1979.7753106375865</v>
      </c>
      <c r="N103" s="14"/>
      <c r="O103" s="10">
        <f t="shared" si="26"/>
        <v>344486.82489999983</v>
      </c>
      <c r="P103" s="10">
        <f t="shared" si="27"/>
        <v>2724414.3364000013</v>
      </c>
      <c r="Q103" s="10">
        <f t="shared" si="28"/>
        <v>3935541.7924000006</v>
      </c>
      <c r="R103" s="10">
        <f t="shared" si="29"/>
        <v>968774.9193999999</v>
      </c>
      <c r="S103" s="10">
        <f t="shared" si="30"/>
        <v>1164363.4725999997</v>
      </c>
      <c r="T103" s="10">
        <f t="shared" si="31"/>
        <v>3274453.6156000011</v>
      </c>
      <c r="U103" s="10">
        <f t="shared" si="19"/>
        <v>2991259.3984999992</v>
      </c>
      <c r="V103" s="10">
        <f t="shared" si="20"/>
        <v>8412098.4410000015</v>
      </c>
      <c r="W103" s="10">
        <f t="shared" si="21"/>
        <v>10110439.439000001</v>
      </c>
      <c r="X103" s="11">
        <f t="shared" si="33"/>
        <v>25973802.602499999</v>
      </c>
      <c r="Z103" s="29">
        <v>567.97388655588202</v>
      </c>
      <c r="AA103" s="2">
        <v>4.415634261368144E-3</v>
      </c>
      <c r="AB103" s="2">
        <v>2.1338273298264585E-4</v>
      </c>
      <c r="AC103" s="10">
        <f t="shared" si="34"/>
        <v>0.74926057422963077</v>
      </c>
      <c r="AD103" s="10">
        <f t="shared" si="37"/>
        <v>7.0596837807876841E-7</v>
      </c>
      <c r="AE103" s="11">
        <f t="shared" si="38"/>
        <v>9.4222010654254127E-7</v>
      </c>
    </row>
    <row r="104" spans="1:31" x14ac:dyDescent="0.2">
      <c r="A104" s="2">
        <v>95</v>
      </c>
      <c r="B104" s="5">
        <v>609</v>
      </c>
      <c r="C104" s="10">
        <f>'3 Data'!B104</f>
        <v>629.96</v>
      </c>
      <c r="D104" s="2">
        <f>'3 Data'!J104</f>
        <v>1623.4299999999998</v>
      </c>
      <c r="E104" s="2">
        <f>'3 Data'!F104</f>
        <v>2096.0300000000002</v>
      </c>
      <c r="F104" s="2">
        <f>'3 Data'!O104</f>
        <v>5170.0499999999993</v>
      </c>
      <c r="G104" s="14">
        <f>'4 Results'!$E$4*C104+'4 Results'!$E$5*D104+'4 Results'!$E$6*E104</f>
        <v>5294.5711005605272</v>
      </c>
      <c r="H104" s="14">
        <f t="shared" si="23"/>
        <v>-124.52110056052788</v>
      </c>
      <c r="I104" s="14">
        <f t="shared" si="32"/>
        <v>15505.504484805098</v>
      </c>
      <c r="J104" s="14">
        <f>'4 Results'!$E$4*C104</f>
        <v>612.64424805852855</v>
      </c>
      <c r="K104" s="14">
        <f>'4 Results'!$E$5*D104</f>
        <v>1344.7196411468722</v>
      </c>
      <c r="L104" s="14">
        <f>'4 Results'!$E$6*E104</f>
        <v>3337.2072113551267</v>
      </c>
      <c r="M104" s="14">
        <f>('4 Results'!$E$6-'4 Results'!$E$25)*E104</f>
        <v>2091.7565325259857</v>
      </c>
      <c r="N104" s="14"/>
      <c r="O104" s="10">
        <f t="shared" si="26"/>
        <v>396849.60160000005</v>
      </c>
      <c r="P104" s="10">
        <f t="shared" si="27"/>
        <v>2635524.9648999996</v>
      </c>
      <c r="Q104" s="10">
        <f t="shared" si="28"/>
        <v>4393341.760900001</v>
      </c>
      <c r="R104" s="10">
        <f t="shared" si="29"/>
        <v>1022695.9628</v>
      </c>
      <c r="S104" s="10">
        <f t="shared" si="30"/>
        <v>1320415.0588000002</v>
      </c>
      <c r="T104" s="10">
        <f t="shared" si="31"/>
        <v>3402757.9829000002</v>
      </c>
      <c r="U104" s="10">
        <f t="shared" si="19"/>
        <v>3256924.6979999999</v>
      </c>
      <c r="V104" s="10">
        <f t="shared" si="20"/>
        <v>8393214.2714999989</v>
      </c>
      <c r="W104" s="10">
        <f t="shared" si="21"/>
        <v>10836579.9015</v>
      </c>
      <c r="X104" s="11">
        <f t="shared" si="33"/>
        <v>26729417.002499994</v>
      </c>
      <c r="Z104" s="29">
        <v>568.97351872867705</v>
      </c>
      <c r="AA104" s="2">
        <v>4.25079374284759E-3</v>
      </c>
      <c r="AB104" s="2">
        <v>2.9805462010347768E-5</v>
      </c>
      <c r="AC104" s="10">
        <f t="shared" si="34"/>
        <v>0.11011492379610406</v>
      </c>
      <c r="AD104" s="10">
        <f t="shared" si="37"/>
        <v>1.3951216341207129E-8</v>
      </c>
      <c r="AE104" s="11">
        <f t="shared" si="38"/>
        <v>1.2669687141626785E-7</v>
      </c>
    </row>
    <row r="105" spans="1:31" x14ac:dyDescent="0.2">
      <c r="A105" s="2">
        <v>96</v>
      </c>
      <c r="B105" s="5">
        <v>610</v>
      </c>
      <c r="C105" s="10">
        <f>'3 Data'!B105</f>
        <v>650.97000000000025</v>
      </c>
      <c r="D105" s="2">
        <f>'3 Data'!J105</f>
        <v>1508.4300000000003</v>
      </c>
      <c r="E105" s="2">
        <f>'3 Data'!F105</f>
        <v>2005.0500000000002</v>
      </c>
      <c r="F105" s="2">
        <f>'3 Data'!O105</f>
        <v>5115.28</v>
      </c>
      <c r="G105" s="14">
        <f>'4 Results'!$E$4*C105+'4 Results'!$E$5*D105+'4 Results'!$E$6*E105</f>
        <v>5074.8924166639863</v>
      </c>
      <c r="H105" s="14">
        <f t="shared" si="23"/>
        <v>40.387583336013449</v>
      </c>
      <c r="I105" s="14">
        <f t="shared" si="32"/>
        <v>1631.1568877234313</v>
      </c>
      <c r="J105" s="14">
        <f>'4 Results'!$E$4*C105</f>
        <v>633.07674480706794</v>
      </c>
      <c r="K105" s="14">
        <f>'4 Results'!$E$5*D105</f>
        <v>1249.4628338118534</v>
      </c>
      <c r="L105" s="14">
        <f>'4 Results'!$E$6*E105</f>
        <v>3192.3528380450643</v>
      </c>
      <c r="M105" s="14">
        <f>('4 Results'!$E$6-'4 Results'!$E$25)*E105</f>
        <v>2000.9620260879983</v>
      </c>
      <c r="N105" s="14"/>
      <c r="O105" s="10">
        <f t="shared" si="26"/>
        <v>423761.94090000034</v>
      </c>
      <c r="P105" s="10">
        <f t="shared" si="27"/>
        <v>2275361.064900001</v>
      </c>
      <c r="Q105" s="10">
        <f t="shared" si="28"/>
        <v>4020225.5025000009</v>
      </c>
      <c r="R105" s="10">
        <f t="shared" si="29"/>
        <v>981942.67710000055</v>
      </c>
      <c r="S105" s="10">
        <f t="shared" si="30"/>
        <v>1305227.3985000006</v>
      </c>
      <c r="T105" s="10">
        <f t="shared" si="31"/>
        <v>3024477.571500001</v>
      </c>
      <c r="U105" s="10">
        <f t="shared" si="19"/>
        <v>3329893.8216000013</v>
      </c>
      <c r="V105" s="10">
        <f t="shared" si="20"/>
        <v>7716041.8104000008</v>
      </c>
      <c r="W105" s="10">
        <f t="shared" si="21"/>
        <v>10256392.164000001</v>
      </c>
      <c r="X105" s="11">
        <f t="shared" si="33"/>
        <v>26166089.478399996</v>
      </c>
      <c r="Z105" s="29">
        <v>569.97315090147094</v>
      </c>
      <c r="AA105" s="2">
        <v>4.0857854310867355E-3</v>
      </c>
      <c r="AB105" s="2">
        <v>2.5817869221749802E-4</v>
      </c>
      <c r="AC105" s="10">
        <f t="shared" si="34"/>
        <v>0.86180499573350466</v>
      </c>
      <c r="AD105" s="10">
        <f t="shared" si="37"/>
        <v>9.0908597852401277E-7</v>
      </c>
      <c r="AE105" s="11">
        <f t="shared" si="38"/>
        <v>1.0548627392792798E-6</v>
      </c>
    </row>
    <row r="106" spans="1:31" x14ac:dyDescent="0.2">
      <c r="A106" s="2">
        <v>97</v>
      </c>
      <c r="B106" s="5">
        <v>611</v>
      </c>
      <c r="C106" s="10">
        <f>'3 Data'!B106</f>
        <v>598.1899999999996</v>
      </c>
      <c r="D106" s="2">
        <f>'3 Data'!J106</f>
        <v>1474.9000000000005</v>
      </c>
      <c r="E106" s="2">
        <f>'3 Data'!F106</f>
        <v>2111.5100000000002</v>
      </c>
      <c r="F106" s="2">
        <f>'3 Data'!O106</f>
        <v>4933.66</v>
      </c>
      <c r="G106" s="14">
        <f>'4 Results'!$E$4*C106+'4 Results'!$E$5*D106+'4 Results'!$E$6*E106</f>
        <v>5165.2905639219498</v>
      </c>
      <c r="H106" s="14">
        <f t="shared" si="23"/>
        <v>-231.63056392194994</v>
      </c>
      <c r="I106" s="14">
        <f t="shared" si="32"/>
        <v>53652.718142800535</v>
      </c>
      <c r="J106" s="14">
        <f>'4 Results'!$E$4*C106</f>
        <v>581.74751213748641</v>
      </c>
      <c r="K106" s="14">
        <f>'4 Results'!$E$5*D106</f>
        <v>1221.6892620732172</v>
      </c>
      <c r="L106" s="14">
        <f>'4 Results'!$E$6*E106</f>
        <v>3361.8537897112465</v>
      </c>
      <c r="M106" s="14">
        <f>('4 Results'!$E$6-'4 Results'!$E$25)*E106</f>
        <v>2107.2049713000024</v>
      </c>
      <c r="N106" s="14"/>
      <c r="O106" s="10">
        <f t="shared" si="26"/>
        <v>357831.27609999949</v>
      </c>
      <c r="P106" s="10">
        <f t="shared" si="27"/>
        <v>2175330.0100000016</v>
      </c>
      <c r="Q106" s="10">
        <f t="shared" si="28"/>
        <v>4458474.4801000012</v>
      </c>
      <c r="R106" s="10">
        <f t="shared" si="29"/>
        <v>882270.43099999975</v>
      </c>
      <c r="S106" s="10">
        <f t="shared" si="30"/>
        <v>1263084.1668999994</v>
      </c>
      <c r="T106" s="10">
        <f t="shared" si="31"/>
        <v>3114266.0990000013</v>
      </c>
      <c r="U106" s="10">
        <f t="shared" si="19"/>
        <v>2951266.0753999981</v>
      </c>
      <c r="V106" s="10">
        <f t="shared" si="20"/>
        <v>7276655.1340000024</v>
      </c>
      <c r="W106" s="10">
        <f t="shared" si="21"/>
        <v>10417472.4266</v>
      </c>
      <c r="X106" s="11">
        <f t="shared" si="33"/>
        <v>24341000.9956</v>
      </c>
      <c r="Z106" s="29">
        <v>570.97278307426495</v>
      </c>
      <c r="AA106" s="2">
        <v>3.9195737518883753E-3</v>
      </c>
      <c r="AB106" s="2">
        <v>1.664646108316339E-4</v>
      </c>
      <c r="AC106" s="10">
        <f t="shared" si="34"/>
        <v>0.56628341713327557</v>
      </c>
      <c r="AD106" s="10">
        <f t="shared" si="37"/>
        <v>3.6948312195386052E-7</v>
      </c>
      <c r="AE106" s="11">
        <f t="shared" si="38"/>
        <v>6.5247031923398556E-7</v>
      </c>
    </row>
    <row r="107" spans="1:31" x14ac:dyDescent="0.2">
      <c r="A107" s="2">
        <v>98</v>
      </c>
      <c r="B107" s="5">
        <v>612</v>
      </c>
      <c r="C107" s="10">
        <f>'3 Data'!B107</f>
        <v>694.92999999999984</v>
      </c>
      <c r="D107" s="2">
        <f>'3 Data'!J107</f>
        <v>1329.83</v>
      </c>
      <c r="E107" s="2">
        <f>'3 Data'!F107</f>
        <v>1888.4800000000005</v>
      </c>
      <c r="F107" s="2">
        <f>'3 Data'!O107</f>
        <v>5071.99</v>
      </c>
      <c r="G107" s="14">
        <f>'4 Results'!$E$4*C107+'4 Results'!$E$5*D107+'4 Results'!$E$6*E107</f>
        <v>4784.1084707654618</v>
      </c>
      <c r="H107" s="14">
        <f t="shared" si="23"/>
        <v>287.88152923453799</v>
      </c>
      <c r="I107" s="14">
        <f t="shared" si="32"/>
        <v>82875.774874416151</v>
      </c>
      <c r="J107" s="14">
        <f>'4 Results'!$E$4*C107</f>
        <v>675.8284133965858</v>
      </c>
      <c r="K107" s="14">
        <f>'4 Results'!$E$5*D107</f>
        <v>1101.5248704202493</v>
      </c>
      <c r="L107" s="14">
        <f>'4 Results'!$E$6*E107</f>
        <v>3006.7551869486269</v>
      </c>
      <c r="M107" s="14">
        <f>('4 Results'!$E$6-'4 Results'!$E$25)*E107</f>
        <v>1884.6296935371506</v>
      </c>
      <c r="N107" s="14"/>
      <c r="O107" s="10">
        <f t="shared" si="26"/>
        <v>482927.70489999978</v>
      </c>
      <c r="P107" s="10">
        <f t="shared" si="27"/>
        <v>1768447.8288999998</v>
      </c>
      <c r="Q107" s="10">
        <f t="shared" si="28"/>
        <v>3566356.7104000016</v>
      </c>
      <c r="R107" s="10">
        <f t="shared" si="29"/>
        <v>924138.76189999969</v>
      </c>
      <c r="S107" s="10">
        <f t="shared" si="30"/>
        <v>1312361.4064</v>
      </c>
      <c r="T107" s="10">
        <f t="shared" si="31"/>
        <v>2511357.3584000003</v>
      </c>
      <c r="U107" s="10">
        <f t="shared" si="19"/>
        <v>3524678.0106999991</v>
      </c>
      <c r="V107" s="10">
        <f t="shared" si="20"/>
        <v>6744884.4616999989</v>
      </c>
      <c r="W107" s="10">
        <f t="shared" si="21"/>
        <v>9578351.6752000023</v>
      </c>
      <c r="X107" s="11">
        <f t="shared" si="33"/>
        <v>25725082.560099997</v>
      </c>
      <c r="Z107" s="29">
        <v>571.97241524705896</v>
      </c>
      <c r="AA107" s="2">
        <v>3.7602417712420629E-3</v>
      </c>
      <c r="AB107" s="2">
        <v>1.1112848140757561E-4</v>
      </c>
      <c r="AC107" s="10">
        <f t="shared" si="34"/>
        <v>0.42877532676449709</v>
      </c>
      <c r="AD107" s="10">
        <f t="shared" si="37"/>
        <v>1.7917232768509537E-7</v>
      </c>
      <c r="AE107" s="11">
        <f t="shared" si="38"/>
        <v>4.178699577634628E-7</v>
      </c>
    </row>
    <row r="108" spans="1:31" x14ac:dyDescent="0.2">
      <c r="A108" s="2">
        <v>99</v>
      </c>
      <c r="B108" s="5">
        <v>613</v>
      </c>
      <c r="C108" s="10">
        <f>'3 Data'!B108</f>
        <v>602.40999999999985</v>
      </c>
      <c r="D108" s="2">
        <f>'3 Data'!J108</f>
        <v>1325.6600000000003</v>
      </c>
      <c r="E108" s="2">
        <f>'3 Data'!F108</f>
        <v>2003.2000000000003</v>
      </c>
      <c r="F108" s="2">
        <f>'3 Data'!O108</f>
        <v>4932.75</v>
      </c>
      <c r="G108" s="14">
        <f>'4 Results'!$E$4*C108+'4 Results'!$E$5*D108+'4 Results'!$E$6*E108</f>
        <v>4873.3296415039231</v>
      </c>
      <c r="H108" s="14">
        <f t="shared" si="23"/>
        <v>59.420358496076915</v>
      </c>
      <c r="I108" s="14">
        <f t="shared" si="32"/>
        <v>3530.7790038022999</v>
      </c>
      <c r="J108" s="14">
        <f>'4 Results'!$E$4*C108</f>
        <v>585.85151672001098</v>
      </c>
      <c r="K108" s="14">
        <f>'4 Results'!$E$5*D108</f>
        <v>1098.0707757542755</v>
      </c>
      <c r="L108" s="14">
        <f>'4 Results'!$E$6*E108</f>
        <v>3189.4073490296369</v>
      </c>
      <c r="M108" s="14">
        <f>('4 Results'!$E$6-'4 Results'!$E$25)*E108</f>
        <v>1999.1157979399409</v>
      </c>
      <c r="N108" s="14"/>
      <c r="O108" s="10">
        <f t="shared" si="26"/>
        <v>362897.80809999985</v>
      </c>
      <c r="P108" s="10">
        <f t="shared" si="27"/>
        <v>1757374.4356000009</v>
      </c>
      <c r="Q108" s="10">
        <f t="shared" si="28"/>
        <v>4012810.2400000012</v>
      </c>
      <c r="R108" s="10">
        <f t="shared" si="29"/>
        <v>798590.8406</v>
      </c>
      <c r="S108" s="10">
        <f t="shared" si="30"/>
        <v>1206747.7119999998</v>
      </c>
      <c r="T108" s="10">
        <f t="shared" si="31"/>
        <v>2655562.1120000011</v>
      </c>
      <c r="U108" s="10">
        <f t="shared" si="19"/>
        <v>2971537.9274999993</v>
      </c>
      <c r="V108" s="10">
        <f t="shared" si="20"/>
        <v>6539149.3650000012</v>
      </c>
      <c r="W108" s="10">
        <f t="shared" si="21"/>
        <v>9881284.8000000007</v>
      </c>
      <c r="X108" s="11">
        <f t="shared" si="33"/>
        <v>24332022.5625</v>
      </c>
      <c r="Z108" s="29">
        <v>572.97204741985297</v>
      </c>
      <c r="AA108" s="2">
        <v>3.6135856474768849E-3</v>
      </c>
      <c r="AB108" s="2">
        <v>6.479571005698065E-4</v>
      </c>
      <c r="AC108" s="10">
        <f t="shared" si="34"/>
        <v>1.4525810374786703</v>
      </c>
      <c r="AD108" s="10">
        <f t="shared" si="37"/>
        <v>3.4011436605378523E-6</v>
      </c>
      <c r="AE108" s="11">
        <f t="shared" si="38"/>
        <v>2.3414484787997893E-6</v>
      </c>
    </row>
    <row r="109" spans="1:31" x14ac:dyDescent="0.2">
      <c r="A109" s="2">
        <v>100</v>
      </c>
      <c r="B109" s="5">
        <v>614</v>
      </c>
      <c r="C109" s="10">
        <f>'3 Data'!B109</f>
        <v>587.65999999999985</v>
      </c>
      <c r="D109" s="2">
        <f>'3 Data'!J109</f>
        <v>1292.0800000000004</v>
      </c>
      <c r="E109" s="2">
        <f>'3 Data'!F109</f>
        <v>1952.8200000000006</v>
      </c>
      <c r="F109" s="2">
        <f>'3 Data'!O109</f>
        <v>4867.93</v>
      </c>
      <c r="G109" s="14">
        <f>'4 Results'!$E$4*C109+'4 Results'!$E$5*D109+'4 Results'!$E$6*E109</f>
        <v>4750.9572573888408</v>
      </c>
      <c r="H109" s="14">
        <f t="shared" si="23"/>
        <v>116.97274261115945</v>
      </c>
      <c r="I109" s="14">
        <f t="shared" si="32"/>
        <v>13682.622513976557</v>
      </c>
      <c r="J109" s="14">
        <f>'4 Results'!$E$4*C109</f>
        <v>571.50695093986099</v>
      </c>
      <c r="K109" s="14">
        <f>'4 Results'!$E$5*D109</f>
        <v>1070.2557880124498</v>
      </c>
      <c r="L109" s="14">
        <f>'4 Results'!$E$6*E109</f>
        <v>3109.19451843653</v>
      </c>
      <c r="M109" s="14">
        <f>('4 Results'!$E$6-'4 Results'!$E$25)*E109</f>
        <v>1948.838514643109</v>
      </c>
      <c r="N109" s="14"/>
      <c r="O109" s="10">
        <f t="shared" ref="O109:O140" si="39">C109*C109</f>
        <v>345344.27559999982</v>
      </c>
      <c r="P109" s="10">
        <f t="shared" ref="P109:P140" si="40">D109*D109</f>
        <v>1669470.726400001</v>
      </c>
      <c r="Q109" s="10">
        <f t="shared" ref="Q109:Q140" si="41">E109*E109</f>
        <v>3813505.9524000026</v>
      </c>
      <c r="R109" s="10">
        <f t="shared" ref="R109:R140" si="42">C109*D109</f>
        <v>759303.7328</v>
      </c>
      <c r="S109" s="10">
        <f t="shared" ref="S109:S140" si="43">C109*E109</f>
        <v>1147594.2012</v>
      </c>
      <c r="T109" s="10">
        <f t="shared" ref="T109:T140" si="44">D109*E109</f>
        <v>2523199.6656000013</v>
      </c>
      <c r="U109" s="10">
        <f t="shared" ref="U109:U172" si="45">F109*C109</f>
        <v>2860687.7437999994</v>
      </c>
      <c r="V109" s="10">
        <f t="shared" ref="V109:V172" si="46">F109*D109</f>
        <v>6289754.9944000021</v>
      </c>
      <c r="W109" s="10">
        <f t="shared" ref="W109:W172" si="47">F109*E109</f>
        <v>9506191.0626000036</v>
      </c>
      <c r="X109" s="11">
        <f t="shared" si="33"/>
        <v>23696742.484900001</v>
      </c>
      <c r="Z109" s="29">
        <v>573.97167959264698</v>
      </c>
      <c r="AA109" s="2">
        <v>3.4640566574581418E-3</v>
      </c>
      <c r="AB109" s="2">
        <v>6.2580900526501039E-4</v>
      </c>
      <c r="AC109" s="10">
        <f t="shared" si="34"/>
        <v>1.2541175573389725</v>
      </c>
      <c r="AD109" s="10">
        <f t="shared" si="37"/>
        <v>2.7187235103849234E-6</v>
      </c>
      <c r="AE109" s="11">
        <f t="shared" si="38"/>
        <v>2.1678378509855166E-6</v>
      </c>
    </row>
    <row r="110" spans="1:31" x14ac:dyDescent="0.2">
      <c r="A110" s="2">
        <v>101</v>
      </c>
      <c r="B110" s="5">
        <v>615</v>
      </c>
      <c r="C110" s="10">
        <f>'3 Data'!B110</f>
        <v>729.74999999999977</v>
      </c>
      <c r="D110" s="2">
        <f>'3 Data'!J110</f>
        <v>1186.8000000000002</v>
      </c>
      <c r="E110" s="2">
        <f>'3 Data'!F110</f>
        <v>1849.1399999999996</v>
      </c>
      <c r="F110" s="2">
        <f>'3 Data'!O110</f>
        <v>4812.75</v>
      </c>
      <c r="G110" s="14">
        <f>'4 Results'!$E$4*C110+'4 Results'!$E$5*D110+'4 Results'!$E$6*E110</f>
        <v>4636.8613265390923</v>
      </c>
      <c r="H110" s="14">
        <f t="shared" ref="H110:H173" si="48">F110-G110</f>
        <v>175.88867346090774</v>
      </c>
      <c r="I110" s="14">
        <f t="shared" si="32"/>
        <v>30936.825451837831</v>
      </c>
      <c r="J110" s="14">
        <f>'4 Results'!$E$4*C110</f>
        <v>709.69131376708219</v>
      </c>
      <c r="K110" s="14">
        <f>'4 Results'!$E$5*D110</f>
        <v>983.05025169739895</v>
      </c>
      <c r="L110" s="14">
        <f>'4 Results'!$E$6*E110</f>
        <v>2944.1197610746112</v>
      </c>
      <c r="M110" s="14">
        <f>('4 Results'!$E$6-'4 Results'!$E$25)*E110</f>
        <v>1845.3699014589961</v>
      </c>
      <c r="N110" s="14"/>
      <c r="O110" s="10">
        <f t="shared" si="39"/>
        <v>532535.06249999965</v>
      </c>
      <c r="P110" s="10">
        <f t="shared" si="40"/>
        <v>1408494.2400000005</v>
      </c>
      <c r="Q110" s="10">
        <f t="shared" si="41"/>
        <v>3419318.7395999986</v>
      </c>
      <c r="R110" s="10">
        <f t="shared" si="42"/>
        <v>866067.29999999981</v>
      </c>
      <c r="S110" s="10">
        <f t="shared" si="43"/>
        <v>1349409.9149999993</v>
      </c>
      <c r="T110" s="10">
        <f t="shared" si="44"/>
        <v>2194559.352</v>
      </c>
      <c r="U110" s="10">
        <f t="shared" si="45"/>
        <v>3512104.3124999991</v>
      </c>
      <c r="V110" s="10">
        <f t="shared" si="46"/>
        <v>5711771.7000000011</v>
      </c>
      <c r="W110" s="10">
        <f t="shared" si="47"/>
        <v>8899448.5349999983</v>
      </c>
      <c r="X110" s="11">
        <f t="shared" si="33"/>
        <v>23162562.5625</v>
      </c>
      <c r="Z110" s="29">
        <v>574.97131176544099</v>
      </c>
      <c r="AA110" s="2">
        <v>3.3236029097933276E-3</v>
      </c>
      <c r="AB110" s="2">
        <v>5.5590880649929208E-4</v>
      </c>
      <c r="AC110" s="10">
        <f t="shared" si="34"/>
        <v>0.97885644180683085</v>
      </c>
      <c r="AD110" s="10">
        <f t="shared" si="37"/>
        <v>1.8085548631896316E-6</v>
      </c>
      <c r="AE110" s="11">
        <f t="shared" si="38"/>
        <v>1.8476201268607831E-6</v>
      </c>
    </row>
    <row r="111" spans="1:31" x14ac:dyDescent="0.2">
      <c r="A111" s="2">
        <v>102</v>
      </c>
      <c r="B111" s="5">
        <v>616</v>
      </c>
      <c r="C111" s="10">
        <f>'3 Data'!B111</f>
        <v>645.59000000000015</v>
      </c>
      <c r="D111" s="2">
        <f>'3 Data'!J111</f>
        <v>1149.5999999999999</v>
      </c>
      <c r="E111" s="2">
        <f>'3 Data'!F111</f>
        <v>1867.2799999999997</v>
      </c>
      <c r="F111" s="2">
        <f>'3 Data'!O111</f>
        <v>4646.83</v>
      </c>
      <c r="G111" s="14">
        <f>'4 Results'!$E$4*C111+'4 Results'!$E$5*D111+'4 Results'!$E$6*E111</f>
        <v>4553.082845533545</v>
      </c>
      <c r="H111" s="14">
        <f t="shared" si="48"/>
        <v>93.747154466454958</v>
      </c>
      <c r="I111" s="14">
        <f t="shared" si="32"/>
        <v>8788.528970557365</v>
      </c>
      <c r="J111" s="14">
        <f>'4 Results'!$E$4*C111</f>
        <v>627.84462522081651</v>
      </c>
      <c r="K111" s="14">
        <f>'4 Results'!$E$5*D111</f>
        <v>952.23674532467953</v>
      </c>
      <c r="L111" s="14">
        <f>'4 Results'!$E$6*E111</f>
        <v>2973.0014749880484</v>
      </c>
      <c r="M111" s="14">
        <f>('4 Results'!$E$6-'4 Results'!$E$25)*E111</f>
        <v>1863.4729169215714</v>
      </c>
      <c r="N111" s="14"/>
      <c r="O111" s="10">
        <f t="shared" si="39"/>
        <v>416786.44810000021</v>
      </c>
      <c r="P111" s="10">
        <f t="shared" si="40"/>
        <v>1321580.1599999997</v>
      </c>
      <c r="Q111" s="10">
        <f t="shared" si="41"/>
        <v>3486734.5983999991</v>
      </c>
      <c r="R111" s="10">
        <f t="shared" si="42"/>
        <v>742170.26400000008</v>
      </c>
      <c r="S111" s="10">
        <f t="shared" si="43"/>
        <v>1205497.2952000001</v>
      </c>
      <c r="T111" s="10">
        <f t="shared" si="44"/>
        <v>2146625.0879999995</v>
      </c>
      <c r="U111" s="10">
        <f t="shared" si="45"/>
        <v>2999946.9797000005</v>
      </c>
      <c r="V111" s="10">
        <f t="shared" si="46"/>
        <v>5341995.7679999992</v>
      </c>
      <c r="W111" s="10">
        <f t="shared" si="47"/>
        <v>8676932.7223999985</v>
      </c>
      <c r="X111" s="11">
        <f t="shared" si="33"/>
        <v>21593029.048900001</v>
      </c>
      <c r="Z111" s="29">
        <v>575.970943938235</v>
      </c>
      <c r="AA111" s="2">
        <v>3.19129302022398E-3</v>
      </c>
      <c r="AB111" s="2">
        <v>1.1298564696473454E-3</v>
      </c>
      <c r="AC111" s="10">
        <f t="shared" si="34"/>
        <v>1.7293640228243536</v>
      </c>
      <c r="AD111" s="10">
        <f t="shared" si="37"/>
        <v>6.2355731583602536E-6</v>
      </c>
      <c r="AE111" s="11">
        <f t="shared" si="38"/>
        <v>3.6057030654404805E-6</v>
      </c>
    </row>
    <row r="112" spans="1:31" x14ac:dyDescent="0.2">
      <c r="A112" s="2">
        <v>103</v>
      </c>
      <c r="B112" s="5">
        <v>617</v>
      </c>
      <c r="C112" s="10">
        <f>'3 Data'!B112</f>
        <v>540.09999999999991</v>
      </c>
      <c r="D112" s="2">
        <f>'3 Data'!J112</f>
        <v>1225.8800000000001</v>
      </c>
      <c r="E112" s="2">
        <f>'3 Data'!F112</f>
        <v>1794.87</v>
      </c>
      <c r="F112" s="2">
        <f>'3 Data'!O112</f>
        <v>4457.16</v>
      </c>
      <c r="G112" s="14">
        <f>'4 Results'!$E$4*C112+'4 Results'!$E$5*D112+'4 Results'!$E$6*E112</f>
        <v>4398.3886783450653</v>
      </c>
      <c r="H112" s="14">
        <f t="shared" si="48"/>
        <v>58.771321654934582</v>
      </c>
      <c r="I112" s="14">
        <f t="shared" si="32"/>
        <v>3454.0682490677823</v>
      </c>
      <c r="J112" s="14">
        <f>'4 Results'!$E$4*C112</f>
        <v>525.25423578705193</v>
      </c>
      <c r="K112" s="14">
        <f>'4 Results'!$E$5*D112</f>
        <v>1015.4209997900298</v>
      </c>
      <c r="L112" s="14">
        <f>'4 Results'!$E$6*E112</f>
        <v>2857.713442767983</v>
      </c>
      <c r="M112" s="14">
        <f>('4 Results'!$E$6-'4 Results'!$E$25)*E112</f>
        <v>1791.2105492454377</v>
      </c>
      <c r="N112" s="14"/>
      <c r="O112" s="10">
        <f t="shared" si="39"/>
        <v>291708.00999999989</v>
      </c>
      <c r="P112" s="10">
        <f t="shared" si="40"/>
        <v>1502781.7744000002</v>
      </c>
      <c r="Q112" s="10">
        <f t="shared" si="41"/>
        <v>3221558.3168999995</v>
      </c>
      <c r="R112" s="10">
        <f t="shared" si="42"/>
        <v>662097.78799999994</v>
      </c>
      <c r="S112" s="10">
        <f t="shared" si="43"/>
        <v>969409.28699999978</v>
      </c>
      <c r="T112" s="10">
        <f t="shared" si="44"/>
        <v>2200295.2356000002</v>
      </c>
      <c r="U112" s="10">
        <f t="shared" si="45"/>
        <v>2407312.1159999995</v>
      </c>
      <c r="V112" s="10">
        <f t="shared" si="46"/>
        <v>5463943.3008000003</v>
      </c>
      <c r="W112" s="10">
        <f t="shared" si="47"/>
        <v>8000022.769199999</v>
      </c>
      <c r="X112" s="11">
        <f t="shared" si="33"/>
        <v>19866275.2656</v>
      </c>
      <c r="Z112" s="29">
        <v>576.970576111029</v>
      </c>
      <c r="AA112" s="2">
        <v>3.0707985859674378E-3</v>
      </c>
      <c r="AB112" s="2">
        <v>8.8509077460467516E-4</v>
      </c>
      <c r="AC112" s="10">
        <f t="shared" si="34"/>
        <v>1.4338260122785462</v>
      </c>
      <c r="AD112" s="10">
        <f t="shared" si="37"/>
        <v>3.8970466183175582E-6</v>
      </c>
      <c r="AE112" s="11">
        <f t="shared" si="38"/>
        <v>2.7179354991088606E-6</v>
      </c>
    </row>
    <row r="113" spans="1:31" x14ac:dyDescent="0.2">
      <c r="A113" s="2">
        <v>104</v>
      </c>
      <c r="B113" s="5">
        <v>618</v>
      </c>
      <c r="C113" s="10">
        <f>'3 Data'!B113</f>
        <v>589.75</v>
      </c>
      <c r="D113" s="2">
        <f>'3 Data'!J113</f>
        <v>1132.3200000000002</v>
      </c>
      <c r="E113" s="2">
        <f>'3 Data'!F113</f>
        <v>1833.8200000000002</v>
      </c>
      <c r="F113" s="2">
        <f>'3 Data'!O113</f>
        <v>4427.9799999999996</v>
      </c>
      <c r="G113" s="14">
        <f>'4 Results'!$E$4*C113+'4 Results'!$E$5*D113+'4 Results'!$E$6*E113</f>
        <v>4431.190805309373</v>
      </c>
      <c r="H113" s="14">
        <f t="shared" si="48"/>
        <v>-3.210805309373427</v>
      </c>
      <c r="I113" s="14">
        <f t="shared" si="32"/>
        <v>10.309270734700588</v>
      </c>
      <c r="J113" s="14">
        <f>'4 Results'!$E$4*C113</f>
        <v>573.5395029724383</v>
      </c>
      <c r="K113" s="14">
        <f>'4 Results'!$E$5*D113</f>
        <v>937.92337462251328</v>
      </c>
      <c r="L113" s="14">
        <f>'4 Results'!$E$6*E113</f>
        <v>2919.7279277144212</v>
      </c>
      <c r="M113" s="14">
        <f>('4 Results'!$E$6-'4 Results'!$E$25)*E113</f>
        <v>1830.0811364707579</v>
      </c>
      <c r="N113" s="14"/>
      <c r="O113" s="10">
        <f t="shared" si="39"/>
        <v>347805.0625</v>
      </c>
      <c r="P113" s="10">
        <f t="shared" si="40"/>
        <v>1282148.5824000004</v>
      </c>
      <c r="Q113" s="10">
        <f t="shared" si="41"/>
        <v>3362895.7924000006</v>
      </c>
      <c r="R113" s="10">
        <f t="shared" si="42"/>
        <v>667785.72000000009</v>
      </c>
      <c r="S113" s="10">
        <f t="shared" si="43"/>
        <v>1081495.3450000002</v>
      </c>
      <c r="T113" s="10">
        <f t="shared" si="44"/>
        <v>2076471.0624000004</v>
      </c>
      <c r="U113" s="10">
        <f t="shared" si="45"/>
        <v>2611401.2049999996</v>
      </c>
      <c r="V113" s="10">
        <f t="shared" si="46"/>
        <v>5013890.3136</v>
      </c>
      <c r="W113" s="10">
        <f t="shared" si="47"/>
        <v>8120118.2835999997</v>
      </c>
      <c r="X113" s="11">
        <f t="shared" si="33"/>
        <v>19607006.880399995</v>
      </c>
      <c r="Z113" s="29">
        <v>577.97020828382404</v>
      </c>
      <c r="AA113" s="2">
        <v>2.9539241810580485E-3</v>
      </c>
      <c r="AB113" s="2">
        <v>1.4013299240560255E-3</v>
      </c>
      <c r="AC113" s="10">
        <f t="shared" si="34"/>
        <v>2.7828596852120513</v>
      </c>
      <c r="AD113" s="10">
        <f t="shared" si="37"/>
        <v>1.1519431573175838E-5</v>
      </c>
      <c r="AE113" s="11">
        <f t="shared" si="38"/>
        <v>4.1394223483093321E-6</v>
      </c>
    </row>
    <row r="114" spans="1:31" x14ac:dyDescent="0.2">
      <c r="A114" s="2">
        <v>105</v>
      </c>
      <c r="B114" s="5">
        <v>619</v>
      </c>
      <c r="C114" s="10">
        <f>'3 Data'!B114</f>
        <v>512.99300000000005</v>
      </c>
      <c r="D114" s="2">
        <f>'3 Data'!J114</f>
        <v>1038.7599999999998</v>
      </c>
      <c r="E114" s="2">
        <f>'3 Data'!F114</f>
        <v>1774.1999999999998</v>
      </c>
      <c r="F114" s="2">
        <f>'3 Data'!O114</f>
        <v>4188.4030000000002</v>
      </c>
      <c r="G114" s="14">
        <f>'4 Results'!$E$4*C114+'4 Results'!$E$5*D114+'4 Results'!$E$6*E114</f>
        <v>4184.1216507398221</v>
      </c>
      <c r="H114" s="14">
        <f t="shared" si="48"/>
        <v>4.2813492601781036</v>
      </c>
      <c r="I114" s="14">
        <f t="shared" si="32"/>
        <v>18.329951487627596</v>
      </c>
      <c r="J114" s="14">
        <f>'4 Results'!$E$4*C114</f>
        <v>498.89232767840622</v>
      </c>
      <c r="K114" s="14">
        <f>'4 Results'!$E$5*D114</f>
        <v>860.42574945499643</v>
      </c>
      <c r="L114" s="14">
        <f>'4 Results'!$E$6*E114</f>
        <v>2824.8035736064198</v>
      </c>
      <c r="M114" s="14">
        <f>('4 Results'!$E$6-'4 Results'!$E$25)*E114</f>
        <v>1770.5826920452487</v>
      </c>
      <c r="N114" s="14"/>
      <c r="O114" s="10">
        <f t="shared" si="39"/>
        <v>263161.81804900005</v>
      </c>
      <c r="P114" s="10">
        <f t="shared" si="40"/>
        <v>1079022.3375999995</v>
      </c>
      <c r="Q114" s="10">
        <f t="shared" si="41"/>
        <v>3147785.6399999992</v>
      </c>
      <c r="R114" s="10">
        <f t="shared" si="42"/>
        <v>532876.60867999995</v>
      </c>
      <c r="S114" s="10">
        <f t="shared" si="43"/>
        <v>910152.18059999996</v>
      </c>
      <c r="T114" s="10">
        <f t="shared" si="44"/>
        <v>1842967.9919999994</v>
      </c>
      <c r="U114" s="10">
        <f t="shared" si="45"/>
        <v>2148621.4201790001</v>
      </c>
      <c r="V114" s="10">
        <f t="shared" si="46"/>
        <v>4350745.5002799993</v>
      </c>
      <c r="W114" s="10">
        <f t="shared" si="47"/>
        <v>7431064.6025999999</v>
      </c>
      <c r="X114" s="11">
        <f t="shared" si="33"/>
        <v>17542719.690409001</v>
      </c>
      <c r="Z114" s="29">
        <v>578.96984045661804</v>
      </c>
      <c r="AA114" s="2">
        <v>2.8342136311382609E-3</v>
      </c>
      <c r="AB114" s="2">
        <v>1.7268828735871621E-3</v>
      </c>
      <c r="AC114" s="10">
        <f t="shared" si="34"/>
        <v>2.4926259617898512</v>
      </c>
      <c r="AD114" s="10">
        <f t="shared" si="37"/>
        <v>1.2199796288615525E-5</v>
      </c>
      <c r="AE114" s="11">
        <f t="shared" si="38"/>
        <v>4.8943549796999452E-6</v>
      </c>
    </row>
    <row r="115" spans="1:31" x14ac:dyDescent="0.2">
      <c r="A115" s="2">
        <v>106</v>
      </c>
      <c r="B115" s="5">
        <v>620</v>
      </c>
      <c r="C115" s="10">
        <f>'3 Data'!B115</f>
        <v>524.63700000000006</v>
      </c>
      <c r="D115" s="2">
        <f>'3 Data'!J115</f>
        <v>1047.0299999999997</v>
      </c>
      <c r="E115" s="2">
        <f>'3 Data'!F115</f>
        <v>1712.33</v>
      </c>
      <c r="F115" s="2">
        <f>'3 Data'!O115</f>
        <v>4154.3670000000002</v>
      </c>
      <c r="G115" s="14">
        <f>'4 Results'!$E$4*C115+'4 Results'!$E$5*D115+'4 Results'!$E$6*E115</f>
        <v>4103.7890926604332</v>
      </c>
      <c r="H115" s="14">
        <f t="shared" si="48"/>
        <v>50.577907339566991</v>
      </c>
      <c r="I115" s="14">
        <f t="shared" si="32"/>
        <v>2558.1247108498246</v>
      </c>
      <c r="J115" s="14">
        <f>'4 Results'!$E$4*C115</f>
        <v>510.21626828478361</v>
      </c>
      <c r="K115" s="14">
        <f>'4 Results'!$E$5*D115</f>
        <v>867.27595638247999</v>
      </c>
      <c r="L115" s="14">
        <f>'4 Results'!$E$6*E115</f>
        <v>2726.2968679931696</v>
      </c>
      <c r="M115" s="14">
        <f>('4 Results'!$E$6-'4 Results'!$E$25)*E115</f>
        <v>1708.8388350072375</v>
      </c>
      <c r="N115" s="14"/>
      <c r="O115" s="10">
        <f t="shared" si="39"/>
        <v>275243.98176900006</v>
      </c>
      <c r="P115" s="10">
        <f t="shared" si="40"/>
        <v>1096271.8208999995</v>
      </c>
      <c r="Q115" s="10">
        <f t="shared" si="41"/>
        <v>2932074.0288999998</v>
      </c>
      <c r="R115" s="10">
        <f t="shared" si="42"/>
        <v>549310.67810999998</v>
      </c>
      <c r="S115" s="10">
        <f t="shared" si="43"/>
        <v>898351.67421000008</v>
      </c>
      <c r="T115" s="10">
        <f t="shared" si="44"/>
        <v>1792860.8798999996</v>
      </c>
      <c r="U115" s="10">
        <f t="shared" si="45"/>
        <v>2179534.6397790005</v>
      </c>
      <c r="V115" s="10">
        <f t="shared" si="46"/>
        <v>4349746.8800099995</v>
      </c>
      <c r="W115" s="10">
        <f t="shared" si="47"/>
        <v>7113647.2451100005</v>
      </c>
      <c r="X115" s="11">
        <f t="shared" si="33"/>
        <v>17258765.170689002</v>
      </c>
      <c r="Z115" s="29">
        <v>579.96947262941205</v>
      </c>
      <c r="AA115" s="2">
        <v>2.7255446670790243E-3</v>
      </c>
      <c r="AB115" s="2">
        <v>2.0638421960097711E-3</v>
      </c>
      <c r="AC115" s="10">
        <f t="shared" si="34"/>
        <v>3.0046069646191884</v>
      </c>
      <c r="AD115" s="10">
        <f t="shared" si="37"/>
        <v>1.690119688253825E-5</v>
      </c>
      <c r="AE115" s="11">
        <f t="shared" si="38"/>
        <v>5.6250940910270936E-6</v>
      </c>
    </row>
    <row r="116" spans="1:31" x14ac:dyDescent="0.2">
      <c r="A116" s="2">
        <v>107</v>
      </c>
      <c r="B116" s="5">
        <v>621</v>
      </c>
      <c r="C116" s="10">
        <f>'3 Data'!B116</f>
        <v>556.62699999999995</v>
      </c>
      <c r="D116" s="2">
        <f>'3 Data'!J116</f>
        <v>982.26000000000022</v>
      </c>
      <c r="E116" s="2">
        <f>'3 Data'!F116</f>
        <v>1643.83</v>
      </c>
      <c r="F116" s="2">
        <f>'3 Data'!O116</f>
        <v>3934.5969999999998</v>
      </c>
      <c r="G116" s="14">
        <f>'4 Results'!$E$4*C116+'4 Results'!$E$5*D116+'4 Results'!$E$6*E116</f>
        <v>3972.1867895137452</v>
      </c>
      <c r="H116" s="14">
        <f t="shared" si="48"/>
        <v>-37.589789513745473</v>
      </c>
      <c r="I116" s="14">
        <f t="shared" si="32"/>
        <v>1412.992275687689</v>
      </c>
      <c r="J116" s="14">
        <f>'4 Results'!$E$4*C116</f>
        <v>541.32695705135973</v>
      </c>
      <c r="K116" s="14">
        <f>'4 Results'!$E$5*D116</f>
        <v>813.62566585127001</v>
      </c>
      <c r="L116" s="14">
        <f>'4 Results'!$E$6*E116</f>
        <v>2617.2341666111156</v>
      </c>
      <c r="M116" s="14">
        <f>('4 Results'!$E$6-'4 Results'!$E$25)*E116</f>
        <v>1640.4784954710526</v>
      </c>
      <c r="N116" s="14"/>
      <c r="O116" s="10">
        <f t="shared" si="39"/>
        <v>309833.61712899996</v>
      </c>
      <c r="P116" s="10">
        <f t="shared" si="40"/>
        <v>964834.70760000043</v>
      </c>
      <c r="Q116" s="10">
        <f t="shared" si="41"/>
        <v>2702177.0688999998</v>
      </c>
      <c r="R116" s="10">
        <f t="shared" si="42"/>
        <v>546752.43702000007</v>
      </c>
      <c r="S116" s="10">
        <f t="shared" si="43"/>
        <v>915000.16140999983</v>
      </c>
      <c r="T116" s="10">
        <f t="shared" si="44"/>
        <v>1614668.4558000003</v>
      </c>
      <c r="U116" s="10">
        <f t="shared" si="45"/>
        <v>2190102.9243189995</v>
      </c>
      <c r="V116" s="10">
        <f t="shared" si="46"/>
        <v>3864797.2492200006</v>
      </c>
      <c r="W116" s="10">
        <f t="shared" si="47"/>
        <v>6467808.5865099989</v>
      </c>
      <c r="X116" s="11">
        <f t="shared" si="33"/>
        <v>15481053.552408999</v>
      </c>
      <c r="Z116" s="29">
        <v>580.96910480220595</v>
      </c>
      <c r="AA116" s="2">
        <v>2.6282665799397284E-3</v>
      </c>
      <c r="AB116" s="2">
        <v>2.4271263959813579E-3</v>
      </c>
      <c r="AC116" s="10">
        <f t="shared" si="34"/>
        <v>3.3581515109377489</v>
      </c>
      <c r="AD116" s="10">
        <f t="shared" si="37"/>
        <v>2.1422102482978385E-5</v>
      </c>
      <c r="AE116" s="11">
        <f t="shared" si="38"/>
        <v>6.3791351918473623E-6</v>
      </c>
    </row>
    <row r="117" spans="1:31" x14ac:dyDescent="0.2">
      <c r="A117" s="2">
        <v>108</v>
      </c>
      <c r="B117" s="5">
        <v>622</v>
      </c>
      <c r="C117" s="10">
        <f>'3 Data'!B117</f>
        <v>520.90800000000002</v>
      </c>
      <c r="D117" s="2">
        <f>'3 Data'!J117</f>
        <v>986.53000000000009</v>
      </c>
      <c r="E117" s="2">
        <f>'3 Data'!F117</f>
        <v>1684.1100000000001</v>
      </c>
      <c r="F117" s="2">
        <f>'3 Data'!O117</f>
        <v>3995.8879999999999</v>
      </c>
      <c r="G117" s="14">
        <f>'4 Results'!$E$4*C117+'4 Results'!$E$5*D117+'4 Results'!$E$6*E117</f>
        <v>4005.11857941281</v>
      </c>
      <c r="H117" s="14">
        <f t="shared" si="48"/>
        <v>-9.2305794128101297</v>
      </c>
      <c r="I117" s="14">
        <f t="shared" ref="I117:I148" si="49">H117*H117</f>
        <v>85.203596296194206</v>
      </c>
      <c r="J117" s="14">
        <f>'4 Results'!$E$4*C117</f>
        <v>506.58976755297482</v>
      </c>
      <c r="K117" s="14">
        <f>'4 Results'!$E$5*D117</f>
        <v>817.16259252362227</v>
      </c>
      <c r="L117" s="14">
        <f>'4 Results'!$E$6*E117</f>
        <v>2681.3662193362129</v>
      </c>
      <c r="M117" s="14">
        <f>('4 Results'!$E$6-'4 Results'!$E$25)*E117</f>
        <v>1680.6763710406517</v>
      </c>
      <c r="N117" s="14"/>
      <c r="O117" s="10">
        <f t="shared" si="39"/>
        <v>271345.14446400001</v>
      </c>
      <c r="P117" s="10">
        <f t="shared" si="40"/>
        <v>973241.44090000016</v>
      </c>
      <c r="Q117" s="10">
        <f t="shared" si="41"/>
        <v>2836226.4921000004</v>
      </c>
      <c r="R117" s="10">
        <f t="shared" si="42"/>
        <v>513891.36924000009</v>
      </c>
      <c r="S117" s="10">
        <f t="shared" si="43"/>
        <v>877266.37188000011</v>
      </c>
      <c r="T117" s="10">
        <f t="shared" si="44"/>
        <v>1661425.0383000004</v>
      </c>
      <c r="U117" s="10">
        <f t="shared" si="45"/>
        <v>2081490.0263040001</v>
      </c>
      <c r="V117" s="10">
        <f t="shared" si="46"/>
        <v>3942063.3886400005</v>
      </c>
      <c r="W117" s="10">
        <f t="shared" si="47"/>
        <v>6729514.9396800008</v>
      </c>
      <c r="X117" s="11">
        <f t="shared" si="33"/>
        <v>15967120.908544</v>
      </c>
      <c r="Z117" s="29">
        <v>581.96873697499996</v>
      </c>
      <c r="AA117" s="2">
        <v>2.5435898529968656E-3</v>
      </c>
      <c r="AB117" s="2">
        <v>2.7280299803656609E-3</v>
      </c>
      <c r="AC117" s="10">
        <f t="shared" si="34"/>
        <v>2.6579137051717505</v>
      </c>
      <c r="AD117" s="10">
        <f t="shared" si="37"/>
        <v>1.844323496445008E-5</v>
      </c>
      <c r="AE117" s="11">
        <f t="shared" si="38"/>
        <v>6.9389893767293339E-6</v>
      </c>
    </row>
    <row r="118" spans="1:31" x14ac:dyDescent="0.2">
      <c r="A118" s="2">
        <v>109</v>
      </c>
      <c r="B118" s="5">
        <v>623</v>
      </c>
      <c r="C118" s="10">
        <f>'3 Data'!B118</f>
        <v>494.22900000000004</v>
      </c>
      <c r="D118" s="2">
        <f>'3 Data'!J118</f>
        <v>930.77</v>
      </c>
      <c r="E118" s="2">
        <f>'3 Data'!F118</f>
        <v>1580.5799999999997</v>
      </c>
      <c r="F118" s="2">
        <f>'3 Data'!O118</f>
        <v>3818.4190000000003</v>
      </c>
      <c r="G118" s="14">
        <f>'4 Results'!$E$4*C118+'4 Results'!$E$5*D118+'4 Results'!$E$6*E118</f>
        <v>3768.1498461552596</v>
      </c>
      <c r="H118" s="14">
        <f t="shared" si="48"/>
        <v>50.269153844740686</v>
      </c>
      <c r="I118" s="14">
        <f t="shared" si="49"/>
        <v>2526.9878282662071</v>
      </c>
      <c r="J118" s="14">
        <f>'4 Results'!$E$4*C118</f>
        <v>480.64409498018688</v>
      </c>
      <c r="K118" s="14">
        <f>'4 Results'!$E$5*D118</f>
        <v>770.97546576709465</v>
      </c>
      <c r="L118" s="14">
        <f>'4 Results'!$E$6*E118</f>
        <v>2516.5302854079782</v>
      </c>
      <c r="M118" s="14">
        <f>('4 Results'!$E$6-'4 Results'!$E$25)*E118</f>
        <v>1577.3574520307063</v>
      </c>
      <c r="N118" s="14"/>
      <c r="O118" s="10">
        <f t="shared" si="39"/>
        <v>244262.30444100004</v>
      </c>
      <c r="P118" s="10">
        <f t="shared" si="40"/>
        <v>866332.7929</v>
      </c>
      <c r="Q118" s="10">
        <f t="shared" si="41"/>
        <v>2498233.1363999993</v>
      </c>
      <c r="R118" s="10">
        <f t="shared" si="42"/>
        <v>460013.52633000002</v>
      </c>
      <c r="S118" s="10">
        <f t="shared" si="43"/>
        <v>781168.47281999991</v>
      </c>
      <c r="T118" s="10">
        <f t="shared" si="44"/>
        <v>1471156.4465999997</v>
      </c>
      <c r="U118" s="10">
        <f t="shared" si="45"/>
        <v>1887173.4039510004</v>
      </c>
      <c r="V118" s="10">
        <f t="shared" si="46"/>
        <v>3554069.8526300001</v>
      </c>
      <c r="W118" s="10">
        <f t="shared" si="47"/>
        <v>6035316.703019999</v>
      </c>
      <c r="X118" s="11">
        <f t="shared" si="33"/>
        <v>14580323.659561003</v>
      </c>
      <c r="Z118" s="29">
        <v>582.96836914779396</v>
      </c>
      <c r="AA118" s="2">
        <v>2.4743207623070637E-3</v>
      </c>
      <c r="AB118" s="2">
        <v>3.3145762079220976E-3</v>
      </c>
      <c r="AC118" s="10">
        <f t="shared" si="34"/>
        <v>3.0533232672961823</v>
      </c>
      <c r="AD118" s="10">
        <f t="shared" si="37"/>
        <v>2.5041295619266472E-5</v>
      </c>
      <c r="AE118" s="11">
        <f t="shared" si="38"/>
        <v>8.2013247295106609E-6</v>
      </c>
    </row>
    <row r="119" spans="1:31" x14ac:dyDescent="0.2">
      <c r="A119" s="2">
        <v>110</v>
      </c>
      <c r="B119" s="5">
        <v>624</v>
      </c>
      <c r="C119" s="10">
        <f>'3 Data'!B119</f>
        <v>457.53199999999993</v>
      </c>
      <c r="D119" s="2">
        <f>'3 Data'!J119</f>
        <v>937.42000000000007</v>
      </c>
      <c r="E119" s="2">
        <f>'3 Data'!F119</f>
        <v>1588.54</v>
      </c>
      <c r="F119" s="2">
        <f>'3 Data'!O119</f>
        <v>3658.0120000000006</v>
      </c>
      <c r="G119" s="14">
        <f>'4 Results'!$E$4*C119+'4 Results'!$E$5*D119+'4 Results'!$E$6*E119</f>
        <v>3750.6434309787987</v>
      </c>
      <c r="H119" s="14">
        <f t="shared" si="48"/>
        <v>-92.631430978798107</v>
      </c>
      <c r="I119" s="14">
        <f t="shared" si="49"/>
        <v>8580.5820051798382</v>
      </c>
      <c r="J119" s="14">
        <f>'4 Results'!$E$4*C119</f>
        <v>444.95578783210783</v>
      </c>
      <c r="K119" s="14">
        <f>'4 Results'!$E$5*D119</f>
        <v>776.48379419125013</v>
      </c>
      <c r="L119" s="14">
        <f>'4 Results'!$E$6*E119</f>
        <v>2529.2038489554407</v>
      </c>
      <c r="M119" s="14">
        <f>('4 Results'!$E$6-'4 Results'!$E$25)*E119</f>
        <v>1585.3012228731595</v>
      </c>
      <c r="N119" s="14"/>
      <c r="O119" s="10">
        <f t="shared" si="39"/>
        <v>209335.53102399994</v>
      </c>
      <c r="P119" s="10">
        <f t="shared" si="40"/>
        <v>878756.25640000019</v>
      </c>
      <c r="Q119" s="10">
        <f t="shared" si="41"/>
        <v>2523459.3315999997</v>
      </c>
      <c r="R119" s="10">
        <f t="shared" si="42"/>
        <v>428899.64743999997</v>
      </c>
      <c r="S119" s="10">
        <f t="shared" si="43"/>
        <v>726807.88327999983</v>
      </c>
      <c r="T119" s="10">
        <f t="shared" si="44"/>
        <v>1489129.1668</v>
      </c>
      <c r="U119" s="10">
        <f t="shared" si="45"/>
        <v>1673657.546384</v>
      </c>
      <c r="V119" s="10">
        <f t="shared" si="46"/>
        <v>3429093.6090400009</v>
      </c>
      <c r="W119" s="10">
        <f t="shared" si="47"/>
        <v>5810898.3824800011</v>
      </c>
      <c r="X119" s="11">
        <f t="shared" si="33"/>
        <v>13381051.792144004</v>
      </c>
      <c r="Z119" s="29">
        <v>583.96800132058797</v>
      </c>
      <c r="AA119" s="2">
        <v>2.4420709015213031E-3</v>
      </c>
      <c r="AB119" s="2">
        <v>3.8117080717106071E-3</v>
      </c>
      <c r="AC119" s="10">
        <f t="shared" si="34"/>
        <v>3.1452963938435605</v>
      </c>
      <c r="AD119" s="10">
        <f t="shared" si="37"/>
        <v>2.9277869969914919E-5</v>
      </c>
      <c r="AE119" s="11">
        <f t="shared" si="38"/>
        <v>9.3084613670183502E-6</v>
      </c>
    </row>
    <row r="120" spans="1:31" x14ac:dyDescent="0.2">
      <c r="A120" s="2">
        <v>111</v>
      </c>
      <c r="B120" s="5">
        <v>625</v>
      </c>
      <c r="C120" s="10">
        <f>'3 Data'!B120</f>
        <v>433.84800000000007</v>
      </c>
      <c r="D120" s="2">
        <f>'3 Data'!J120</f>
        <v>840.63</v>
      </c>
      <c r="E120" s="2">
        <f>'3 Data'!F120</f>
        <v>1567.8200000000002</v>
      </c>
      <c r="F120" s="2">
        <f>'3 Data'!O120</f>
        <v>3579.4680000000003</v>
      </c>
      <c r="G120" s="14">
        <f>'4 Results'!$E$4*C120+'4 Results'!$E$5*D120+'4 Results'!$E$6*E120</f>
        <v>3614.4478586977566</v>
      </c>
      <c r="H120" s="14">
        <f t="shared" si="48"/>
        <v>-34.979858697756299</v>
      </c>
      <c r="I120" s="14">
        <f t="shared" si="49"/>
        <v>1223.590514514997</v>
      </c>
      <c r="J120" s="14">
        <f>'4 Results'!$E$4*C120</f>
        <v>421.92279149739119</v>
      </c>
      <c r="K120" s="14">
        <f>'4 Results'!$E$5*D120</f>
        <v>696.31069521771519</v>
      </c>
      <c r="L120" s="14">
        <f>'4 Results'!$E$6*E120</f>
        <v>2496.2143719826504</v>
      </c>
      <c r="M120" s="14">
        <f>('4 Results'!$E$6-'4 Results'!$E$25)*E120</f>
        <v>1564.6234676149152</v>
      </c>
      <c r="N120" s="14"/>
      <c r="O120" s="10">
        <f t="shared" si="39"/>
        <v>188224.08710400006</v>
      </c>
      <c r="P120" s="10">
        <f t="shared" si="40"/>
        <v>706658.79689999996</v>
      </c>
      <c r="Q120" s="10">
        <f t="shared" si="41"/>
        <v>2458059.5524000004</v>
      </c>
      <c r="R120" s="10">
        <f t="shared" si="42"/>
        <v>364705.64424000005</v>
      </c>
      <c r="S120" s="10">
        <f t="shared" si="43"/>
        <v>680195.57136000018</v>
      </c>
      <c r="T120" s="10">
        <f t="shared" si="44"/>
        <v>1317956.5266000002</v>
      </c>
      <c r="U120" s="10">
        <f t="shared" si="45"/>
        <v>1552945.0328640004</v>
      </c>
      <c r="V120" s="10">
        <f t="shared" si="46"/>
        <v>3009008.1848400002</v>
      </c>
      <c r="W120" s="10">
        <f t="shared" si="47"/>
        <v>5611961.5197600015</v>
      </c>
      <c r="X120" s="11">
        <f t="shared" si="33"/>
        <v>12812591.163024003</v>
      </c>
      <c r="Z120" s="29">
        <v>584.96763349338198</v>
      </c>
      <c r="AA120" s="2">
        <v>2.4243691539189184E-3</v>
      </c>
      <c r="AB120" s="2">
        <v>4.2793573614999664E-3</v>
      </c>
      <c r="AC120" s="10">
        <f t="shared" si="34"/>
        <v>3.0653678238821325</v>
      </c>
      <c r="AD120" s="10">
        <f t="shared" si="37"/>
        <v>3.1802400264400514E-5</v>
      </c>
      <c r="AE120" s="11">
        <f t="shared" si="38"/>
        <v>1.0374741985816368E-5</v>
      </c>
    </row>
    <row r="121" spans="1:31" x14ac:dyDescent="0.2">
      <c r="A121" s="2">
        <v>112</v>
      </c>
      <c r="B121" s="5">
        <v>626</v>
      </c>
      <c r="C121" s="10">
        <f>'3 Data'!B121</f>
        <v>493.202</v>
      </c>
      <c r="D121" s="2">
        <f>'3 Data'!J121</f>
        <v>788.93000000000006</v>
      </c>
      <c r="E121" s="2">
        <f>'3 Data'!F121</f>
        <v>1453.0200000000002</v>
      </c>
      <c r="F121" s="2">
        <f>'3 Data'!O121</f>
        <v>3484.8719999999998</v>
      </c>
      <c r="G121" s="14">
        <f>'4 Results'!$E$4*C121+'4 Results'!$E$5*D121+'4 Results'!$E$6*E121</f>
        <v>3446.5667095205363</v>
      </c>
      <c r="H121" s="14">
        <f t="shared" si="48"/>
        <v>38.305290479463565</v>
      </c>
      <c r="I121" s="14">
        <f t="shared" si="49"/>
        <v>1467.2952787160821</v>
      </c>
      <c r="J121" s="14">
        <f>'4 Results'!$E$4*C121</f>
        <v>479.64532419671474</v>
      </c>
      <c r="K121" s="14">
        <f>'4 Results'!$E$5*D121</f>
        <v>653.48654792014565</v>
      </c>
      <c r="L121" s="14">
        <f>'4 Results'!$E$6*E121</f>
        <v>2313.4348374036758</v>
      </c>
      <c r="M121" s="14">
        <f>('4 Results'!$E$6-'4 Results'!$E$25)*E121</f>
        <v>1450.0575263192356</v>
      </c>
      <c r="N121" s="14"/>
      <c r="O121" s="10">
        <f t="shared" si="39"/>
        <v>243248.21280400001</v>
      </c>
      <c r="P121" s="10">
        <f t="shared" si="40"/>
        <v>622410.5449000001</v>
      </c>
      <c r="Q121" s="10">
        <f t="shared" si="41"/>
        <v>2111267.1204000008</v>
      </c>
      <c r="R121" s="10">
        <f t="shared" si="42"/>
        <v>389101.85386000003</v>
      </c>
      <c r="S121" s="10">
        <f t="shared" si="43"/>
        <v>716632.37004000007</v>
      </c>
      <c r="T121" s="10">
        <f t="shared" si="44"/>
        <v>1146331.0686000003</v>
      </c>
      <c r="U121" s="10">
        <f t="shared" si="45"/>
        <v>1718745.840144</v>
      </c>
      <c r="V121" s="10">
        <f t="shared" si="46"/>
        <v>2749320.06696</v>
      </c>
      <c r="W121" s="10">
        <f t="shared" si="47"/>
        <v>5063588.7134400001</v>
      </c>
      <c r="X121" s="11">
        <f t="shared" si="33"/>
        <v>12144332.856384</v>
      </c>
      <c r="Z121" s="29">
        <v>585.96726566617701</v>
      </c>
      <c r="AA121" s="2">
        <v>2.4052280741442378E-3</v>
      </c>
      <c r="AB121" s="2">
        <v>4.7178462912136569E-3</v>
      </c>
      <c r="AC121" s="10">
        <f t="shared" si="34"/>
        <v>2.9489660570576373</v>
      </c>
      <c r="AD121" s="10">
        <f t="shared" si="37"/>
        <v>3.3463381566153193E-5</v>
      </c>
      <c r="AE121" s="11">
        <f t="shared" si="38"/>
        <v>1.1347496349124358E-5</v>
      </c>
    </row>
    <row r="122" spans="1:31" x14ac:dyDescent="0.2">
      <c r="A122" s="2">
        <v>113</v>
      </c>
      <c r="B122" s="5">
        <v>627</v>
      </c>
      <c r="C122" s="10">
        <f>'3 Data'!B122</f>
        <v>446.51699999999994</v>
      </c>
      <c r="D122" s="2">
        <f>'3 Data'!J122</f>
        <v>756.88199999999995</v>
      </c>
      <c r="E122" s="2">
        <f>'3 Data'!F122</f>
        <v>1376.5619999999999</v>
      </c>
      <c r="F122" s="2">
        <f>'3 Data'!O122</f>
        <v>3366.6489999999999</v>
      </c>
      <c r="G122" s="14">
        <f>'4 Results'!$E$4*C122+'4 Results'!$E$5*D122+'4 Results'!$E$6*E122</f>
        <v>3252.8858611640162</v>
      </c>
      <c r="H122" s="14">
        <f t="shared" si="48"/>
        <v>113.76313883598368</v>
      </c>
      <c r="I122" s="14">
        <f t="shared" si="49"/>
        <v>12942.051757815299</v>
      </c>
      <c r="J122" s="14">
        <f>'4 Results'!$E$4*C122</f>
        <v>434.2435578613721</v>
      </c>
      <c r="K122" s="14">
        <f>'4 Results'!$E$5*D122</f>
        <v>626.94054651603517</v>
      </c>
      <c r="L122" s="14">
        <f>'4 Results'!$E$6*E122</f>
        <v>2191.7017567866087</v>
      </c>
      <c r="M122" s="14">
        <f>('4 Results'!$E$6-'4 Results'!$E$25)*E122</f>
        <v>1373.7554118629196</v>
      </c>
      <c r="N122" s="14"/>
      <c r="O122" s="10">
        <f t="shared" si="39"/>
        <v>199377.43128899994</v>
      </c>
      <c r="P122" s="10">
        <f t="shared" si="40"/>
        <v>572870.36192399997</v>
      </c>
      <c r="Q122" s="10">
        <f t="shared" si="41"/>
        <v>1894922.9398439997</v>
      </c>
      <c r="R122" s="10">
        <f t="shared" si="42"/>
        <v>337960.67999399995</v>
      </c>
      <c r="S122" s="10">
        <f t="shared" si="43"/>
        <v>614658.33455399983</v>
      </c>
      <c r="T122" s="10">
        <f t="shared" si="44"/>
        <v>1041894.9996839998</v>
      </c>
      <c r="U122" s="10">
        <f t="shared" si="45"/>
        <v>1503266.0115329998</v>
      </c>
      <c r="V122" s="10">
        <f t="shared" si="46"/>
        <v>2548156.0284179999</v>
      </c>
      <c r="W122" s="10">
        <f t="shared" si="47"/>
        <v>4634401.0807379996</v>
      </c>
      <c r="X122" s="11">
        <f t="shared" ref="X122:X153" si="50">F122*F122</f>
        <v>11334325.489201</v>
      </c>
      <c r="Z122" s="29">
        <v>586.96689783897102</v>
      </c>
      <c r="AA122" s="2">
        <v>2.3697267141909364E-3</v>
      </c>
      <c r="AB122" s="2">
        <v>5.295434971697128E-3</v>
      </c>
      <c r="AC122" s="10">
        <f t="shared" si="34"/>
        <v>2.8089004880911803</v>
      </c>
      <c r="AD122" s="10">
        <f t="shared" si="37"/>
        <v>3.5248144258932415E-5</v>
      </c>
      <c r="AE122" s="11">
        <f t="shared" si="38"/>
        <v>1.2548733715691609E-5</v>
      </c>
    </row>
    <row r="123" spans="1:31" x14ac:dyDescent="0.2">
      <c r="A123" s="2">
        <v>114</v>
      </c>
      <c r="B123" s="5">
        <v>628</v>
      </c>
      <c r="C123" s="10">
        <f>'3 Data'!B123</f>
        <v>344.79899999999998</v>
      </c>
      <c r="D123" s="2">
        <f>'3 Data'!J123</f>
        <v>802.55000000000018</v>
      </c>
      <c r="E123" s="2">
        <f>'3 Data'!F123</f>
        <v>1472.6099999999997</v>
      </c>
      <c r="F123" s="2">
        <f>'3 Data'!O123</f>
        <v>3286.489</v>
      </c>
      <c r="G123" s="14">
        <f>'4 Results'!$E$4*C123+'4 Results'!$E$5*D123+'4 Results'!$E$6*E123</f>
        <v>3344.7149322471741</v>
      </c>
      <c r="H123" s="14">
        <f t="shared" si="48"/>
        <v>-58.225932247174114</v>
      </c>
      <c r="I123" s="14">
        <f t="shared" si="49"/>
        <v>3390.2591860525104</v>
      </c>
      <c r="J123" s="14">
        <f>'4 Results'!$E$4*C123</f>
        <v>335.32148721558923</v>
      </c>
      <c r="K123" s="14">
        <f>'4 Results'!$E$5*D123</f>
        <v>664.76826718886718</v>
      </c>
      <c r="L123" s="14">
        <f>'4 Results'!$E$6*E123</f>
        <v>2344.6251778427177</v>
      </c>
      <c r="M123" s="14">
        <f>('4 Results'!$E$6-'4 Results'!$E$25)*E123</f>
        <v>1469.607585465423</v>
      </c>
      <c r="N123" s="14"/>
      <c r="O123" s="10">
        <f t="shared" si="39"/>
        <v>118886.35040099999</v>
      </c>
      <c r="P123" s="10">
        <f t="shared" si="40"/>
        <v>644086.50250000029</v>
      </c>
      <c r="Q123" s="10">
        <f t="shared" si="41"/>
        <v>2168580.2120999992</v>
      </c>
      <c r="R123" s="10">
        <f t="shared" si="42"/>
        <v>276718.43745000003</v>
      </c>
      <c r="S123" s="10">
        <f t="shared" si="43"/>
        <v>507754.45538999984</v>
      </c>
      <c r="T123" s="10">
        <f t="shared" si="44"/>
        <v>1181843.1555000001</v>
      </c>
      <c r="U123" s="10">
        <f t="shared" si="45"/>
        <v>1133178.1207109999</v>
      </c>
      <c r="V123" s="10">
        <f t="shared" si="46"/>
        <v>2637571.7469500005</v>
      </c>
      <c r="W123" s="10">
        <f t="shared" si="47"/>
        <v>4839716.5662899986</v>
      </c>
      <c r="X123" s="11">
        <f t="shared" si="50"/>
        <v>10801009.947121</v>
      </c>
      <c r="Z123" s="29">
        <v>587.96653001176503</v>
      </c>
      <c r="AA123" s="2">
        <v>2.2727915929208202E-3</v>
      </c>
      <c r="AB123" s="2">
        <v>5.9771309708595783E-3</v>
      </c>
      <c r="AC123" s="10">
        <f t="shared" si="34"/>
        <v>3.0242072460833844</v>
      </c>
      <c r="AD123" s="10">
        <f t="shared" si="37"/>
        <v>4.1083169004559621E-5</v>
      </c>
      <c r="AE123" s="11">
        <f t="shared" si="38"/>
        <v>1.3584773020356309E-5</v>
      </c>
    </row>
    <row r="124" spans="1:31" x14ac:dyDescent="0.2">
      <c r="A124" s="2">
        <v>115</v>
      </c>
      <c r="B124" s="5">
        <v>629</v>
      </c>
      <c r="C124" s="10">
        <f>'3 Data'!B124</f>
        <v>454.84799999999996</v>
      </c>
      <c r="D124" s="2">
        <f>'3 Data'!J124</f>
        <v>669.13500000000022</v>
      </c>
      <c r="E124" s="2">
        <f>'3 Data'!F124</f>
        <v>1330.165</v>
      </c>
      <c r="F124" s="2">
        <f>'3 Data'!O124</f>
        <v>3214.6329999999998</v>
      </c>
      <c r="G124" s="14">
        <f>'4 Results'!$E$4*C124+'4 Results'!$E$5*D124+'4 Results'!$E$6*E124</f>
        <v>3114.4339934317818</v>
      </c>
      <c r="H124" s="14">
        <f t="shared" si="48"/>
        <v>100.19900656821801</v>
      </c>
      <c r="I124" s="14">
        <f t="shared" si="49"/>
        <v>10039.840917257796</v>
      </c>
      <c r="J124" s="14">
        <f>'4 Results'!$E$4*C124</f>
        <v>442.3455631165877</v>
      </c>
      <c r="K124" s="14">
        <f>'4 Results'!$E$5*D124</f>
        <v>554.25794587928817</v>
      </c>
      <c r="L124" s="14">
        <f>'4 Results'!$E$6*E124</f>
        <v>2117.8304844359059</v>
      </c>
      <c r="M124" s="14">
        <f>('4 Results'!$E$6-'4 Results'!$E$25)*E124</f>
        <v>1327.4530078707971</v>
      </c>
      <c r="N124" s="14"/>
      <c r="O124" s="10">
        <f t="shared" si="39"/>
        <v>206886.70310399996</v>
      </c>
      <c r="P124" s="10">
        <f t="shared" si="40"/>
        <v>447741.6482250003</v>
      </c>
      <c r="Q124" s="10">
        <f t="shared" si="41"/>
        <v>1769338.927225</v>
      </c>
      <c r="R124" s="10">
        <f t="shared" si="42"/>
        <v>304354.71648000006</v>
      </c>
      <c r="S124" s="10">
        <f t="shared" si="43"/>
        <v>605022.88991999987</v>
      </c>
      <c r="T124" s="10">
        <f t="shared" si="44"/>
        <v>890059.95727500028</v>
      </c>
      <c r="U124" s="10">
        <f t="shared" si="45"/>
        <v>1462169.3907839998</v>
      </c>
      <c r="V124" s="10">
        <f t="shared" si="46"/>
        <v>2151023.4524550005</v>
      </c>
      <c r="W124" s="10">
        <f t="shared" si="47"/>
        <v>4275992.3044449994</v>
      </c>
      <c r="X124" s="11">
        <f t="shared" si="50"/>
        <v>10333865.324688999</v>
      </c>
      <c r="Z124" s="29">
        <v>588.96616218455904</v>
      </c>
      <c r="AA124" s="2">
        <v>2.1432498525671105E-3</v>
      </c>
      <c r="AB124" s="2">
        <v>6.9133759695775713E-3</v>
      </c>
      <c r="AC124" s="10">
        <f t="shared" si="34"/>
        <v>3.292987342615453</v>
      </c>
      <c r="AD124" s="10">
        <f t="shared" si="37"/>
        <v>4.8792496501051416E-5</v>
      </c>
      <c r="AE124" s="11">
        <f t="shared" si="38"/>
        <v>1.4817092027538134E-5</v>
      </c>
    </row>
    <row r="125" spans="1:31" x14ac:dyDescent="0.2">
      <c r="A125" s="2">
        <v>116</v>
      </c>
      <c r="B125" s="5">
        <v>630</v>
      </c>
      <c r="C125" s="10">
        <f>'3 Data'!B125</f>
        <v>441.84400000000005</v>
      </c>
      <c r="D125" s="2">
        <f>'3 Data'!J125</f>
        <v>620.08400000000006</v>
      </c>
      <c r="E125" s="2">
        <f>'3 Data'!F125</f>
        <v>1245.3839999999998</v>
      </c>
      <c r="F125" s="2">
        <f>'3 Data'!O125</f>
        <v>3094.7380000000003</v>
      </c>
      <c r="G125" s="14">
        <f>'4 Results'!$E$4*C125+'4 Results'!$E$5*D125+'4 Results'!$E$6*E125</f>
        <v>2926.1729109121761</v>
      </c>
      <c r="H125" s="14">
        <f t="shared" si="48"/>
        <v>168.56508908782416</v>
      </c>
      <c r="I125" s="14">
        <f t="shared" si="49"/>
        <v>28414.189259186096</v>
      </c>
      <c r="J125" s="14">
        <f>'4 Results'!$E$4*C125</f>
        <v>429.69900491963381</v>
      </c>
      <c r="K125" s="14">
        <f>'4 Results'!$E$5*D125</f>
        <v>513.62801843067905</v>
      </c>
      <c r="L125" s="14">
        <f>'4 Results'!$E$6*E125</f>
        <v>1982.845887561863</v>
      </c>
      <c r="M125" s="14">
        <f>('4 Results'!$E$6-'4 Results'!$E$25)*E125</f>
        <v>1242.8448626705444</v>
      </c>
      <c r="N125" s="14"/>
      <c r="O125" s="10">
        <f t="shared" si="39"/>
        <v>195226.12033600005</v>
      </c>
      <c r="P125" s="10">
        <f t="shared" si="40"/>
        <v>384504.16705600009</v>
      </c>
      <c r="Q125" s="10">
        <f t="shared" si="41"/>
        <v>1550981.3074559995</v>
      </c>
      <c r="R125" s="10">
        <f t="shared" si="42"/>
        <v>273980.39489600004</v>
      </c>
      <c r="S125" s="10">
        <f t="shared" si="43"/>
        <v>550265.44809600001</v>
      </c>
      <c r="T125" s="10">
        <f t="shared" si="44"/>
        <v>772242.69225599989</v>
      </c>
      <c r="U125" s="10">
        <f t="shared" si="45"/>
        <v>1367391.4168720003</v>
      </c>
      <c r="V125" s="10">
        <f t="shared" si="46"/>
        <v>1918997.5179920003</v>
      </c>
      <c r="W125" s="10">
        <f t="shared" si="47"/>
        <v>3854137.1893919995</v>
      </c>
      <c r="X125" s="11">
        <f t="shared" si="50"/>
        <v>9577403.2886440009</v>
      </c>
      <c r="Z125" s="29">
        <v>589.96579435735305</v>
      </c>
      <c r="AA125" s="2">
        <v>1.9985690329946842E-3</v>
      </c>
      <c r="AB125" s="2">
        <v>7.6333509828504049E-3</v>
      </c>
      <c r="AC125" s="10">
        <f t="shared" si="34"/>
        <v>3.5011490499034816</v>
      </c>
      <c r="AD125" s="10">
        <f t="shared" si="37"/>
        <v>5.341275577432898E-5</v>
      </c>
      <c r="AE125" s="11">
        <f t="shared" si="38"/>
        <v>1.5255778892304357E-5</v>
      </c>
    </row>
    <row r="126" spans="1:31" x14ac:dyDescent="0.2">
      <c r="A126" s="2">
        <v>117</v>
      </c>
      <c r="B126" s="5">
        <v>631</v>
      </c>
      <c r="C126" s="10">
        <f>'3 Data'!B126</f>
        <v>407.48899999999992</v>
      </c>
      <c r="D126" s="2">
        <f>'3 Data'!J126</f>
        <v>701.14</v>
      </c>
      <c r="E126" s="2">
        <f>'3 Data'!F126</f>
        <v>1277.3899999999999</v>
      </c>
      <c r="F126" s="2">
        <f>'3 Data'!O126</f>
        <v>2989.8490000000002</v>
      </c>
      <c r="G126" s="14">
        <f>'4 Results'!$E$4*C126+'4 Results'!$E$5*D126+'4 Results'!$E$6*E126</f>
        <v>3010.8610922692055</v>
      </c>
      <c r="H126" s="14">
        <f t="shared" si="48"/>
        <v>-21.012092269205368</v>
      </c>
      <c r="I126" s="14">
        <f t="shared" si="49"/>
        <v>441.5080215296</v>
      </c>
      <c r="J126" s="14">
        <f>'4 Results'!$E$4*C126</f>
        <v>396.2883230635623</v>
      </c>
      <c r="K126" s="14">
        <f>'4 Results'!$E$5*D126</f>
        <v>580.7683295206557</v>
      </c>
      <c r="L126" s="14">
        <f>'4 Results'!$E$6*E126</f>
        <v>2033.8044396849875</v>
      </c>
      <c r="M126" s="14">
        <f>('4 Results'!$E$6-'4 Results'!$E$25)*E126</f>
        <v>1274.7856075931013</v>
      </c>
      <c r="N126" s="14"/>
      <c r="O126" s="10">
        <f t="shared" si="39"/>
        <v>166047.28512099994</v>
      </c>
      <c r="P126" s="10">
        <f t="shared" si="40"/>
        <v>491597.29959999997</v>
      </c>
      <c r="Q126" s="10">
        <f t="shared" si="41"/>
        <v>1631725.2120999997</v>
      </c>
      <c r="R126" s="10">
        <f t="shared" si="42"/>
        <v>285706.83745999995</v>
      </c>
      <c r="S126" s="10">
        <f t="shared" si="43"/>
        <v>520522.37370999984</v>
      </c>
      <c r="T126" s="10">
        <f t="shared" si="44"/>
        <v>895629.22459999984</v>
      </c>
      <c r="U126" s="10">
        <f t="shared" si="45"/>
        <v>1218330.5791609997</v>
      </c>
      <c r="V126" s="10">
        <f t="shared" si="46"/>
        <v>2096302.72786</v>
      </c>
      <c r="W126" s="10">
        <f t="shared" si="47"/>
        <v>3819203.2141099996</v>
      </c>
      <c r="X126" s="11">
        <f t="shared" si="50"/>
        <v>8939197.0428010002</v>
      </c>
      <c r="Z126" s="29">
        <v>590.96542653014706</v>
      </c>
      <c r="AA126" s="2">
        <v>1.8993233724506702E-3</v>
      </c>
      <c r="AB126" s="2">
        <v>8.1560021893791659E-3</v>
      </c>
      <c r="AC126" s="10">
        <f t="shared" si="34"/>
        <v>3.4427492539516624</v>
      </c>
      <c r="AD126" s="10">
        <f t="shared" si="37"/>
        <v>5.3331234787527299E-5</v>
      </c>
      <c r="AE126" s="11">
        <f t="shared" si="38"/>
        <v>1.5490885584046686E-5</v>
      </c>
    </row>
    <row r="127" spans="1:31" x14ac:dyDescent="0.2">
      <c r="A127" s="2">
        <v>118</v>
      </c>
      <c r="B127" s="5">
        <v>632</v>
      </c>
      <c r="C127" s="10">
        <f>'3 Data'!B127</f>
        <v>409.15599999999995</v>
      </c>
      <c r="D127" s="2">
        <f>'3 Data'!J127</f>
        <v>625.74099999999999</v>
      </c>
      <c r="E127" s="2">
        <f>'3 Data'!F127</f>
        <v>1189.961</v>
      </c>
      <c r="F127" s="2">
        <f>'3 Data'!O127</f>
        <v>2842.2470000000003</v>
      </c>
      <c r="G127" s="14">
        <f>'4 Results'!$E$4*C127+'4 Results'!$E$5*D127+'4 Results'!$E$6*E127</f>
        <v>2810.8271402847731</v>
      </c>
      <c r="H127" s="14">
        <f t="shared" si="48"/>
        <v>31.419859715227176</v>
      </c>
      <c r="I127" s="14">
        <f t="shared" si="49"/>
        <v>987.2075845245555</v>
      </c>
      <c r="J127" s="14">
        <f>'4 Results'!$E$4*C127</f>
        <v>397.90950212495284</v>
      </c>
      <c r="K127" s="14">
        <f>'4 Results'!$E$5*D127</f>
        <v>518.31382503149814</v>
      </c>
      <c r="L127" s="14">
        <f>'4 Results'!$E$6*E127</f>
        <v>1894.6038131283224</v>
      </c>
      <c r="M127" s="14">
        <f>('4 Results'!$E$6-'4 Results'!$E$25)*E127</f>
        <v>1187.5348612382236</v>
      </c>
      <c r="N127" s="14"/>
      <c r="O127" s="10">
        <f t="shared" si="39"/>
        <v>167408.63233599995</v>
      </c>
      <c r="P127" s="10">
        <f t="shared" si="40"/>
        <v>391551.79908099998</v>
      </c>
      <c r="Q127" s="10">
        <f t="shared" si="41"/>
        <v>1416007.1815210001</v>
      </c>
      <c r="R127" s="10">
        <f t="shared" si="42"/>
        <v>256025.68459599995</v>
      </c>
      <c r="S127" s="10">
        <f t="shared" si="43"/>
        <v>486879.68291599996</v>
      </c>
      <c r="T127" s="10">
        <f t="shared" si="44"/>
        <v>744607.38610100001</v>
      </c>
      <c r="U127" s="10">
        <f t="shared" si="45"/>
        <v>1162922.413532</v>
      </c>
      <c r="V127" s="10">
        <f t="shared" si="46"/>
        <v>1778510.4800270002</v>
      </c>
      <c r="W127" s="10">
        <f t="shared" si="47"/>
        <v>3382163.0823670002</v>
      </c>
      <c r="X127" s="11">
        <f t="shared" si="50"/>
        <v>8078368.0090090018</v>
      </c>
      <c r="Z127" s="29">
        <v>591.96505870294095</v>
      </c>
      <c r="AA127" s="2">
        <v>1.8367487927995392E-3</v>
      </c>
      <c r="AB127" s="2">
        <v>9.1388393214335301E-3</v>
      </c>
      <c r="AC127" s="10">
        <f t="shared" si="34"/>
        <v>3.7394290469363693</v>
      </c>
      <c r="AD127" s="10">
        <f t="shared" si="37"/>
        <v>6.2769128944625832E-5</v>
      </c>
      <c r="AE127" s="11">
        <f t="shared" si="38"/>
        <v>1.6785752091231997E-5</v>
      </c>
    </row>
    <row r="128" spans="1:31" x14ac:dyDescent="0.2">
      <c r="A128" s="2">
        <v>119</v>
      </c>
      <c r="B128" s="5">
        <v>633</v>
      </c>
      <c r="C128" s="10">
        <f>'3 Data'!B128</f>
        <v>356.46799999999996</v>
      </c>
      <c r="D128" s="2">
        <f>'3 Data'!J128</f>
        <v>609.38700000000006</v>
      </c>
      <c r="E128" s="2">
        <f>'3 Data'!F128</f>
        <v>1264.6869999999999</v>
      </c>
      <c r="F128" s="2">
        <f>'3 Data'!O128</f>
        <v>2773.1549999999997</v>
      </c>
      <c r="G128" s="14">
        <f>'4 Results'!$E$4*C128+'4 Results'!$E$5*D128+'4 Results'!$E$6*E128</f>
        <v>2865.0164985181764</v>
      </c>
      <c r="H128" s="14">
        <f t="shared" si="48"/>
        <v>-91.861498518176631</v>
      </c>
      <c r="I128" s="14">
        <f t="shared" si="49"/>
        <v>8438.534910004968</v>
      </c>
      <c r="J128" s="14">
        <f>'4 Results'!$E$4*C128</f>
        <v>346.6697406453228</v>
      </c>
      <c r="K128" s="14">
        <f>'4 Results'!$E$5*D128</f>
        <v>504.76747870839472</v>
      </c>
      <c r="L128" s="14">
        <f>'4 Results'!$E$6*E128</f>
        <v>2013.5792791644587</v>
      </c>
      <c r="M128" s="14">
        <f>('4 Results'!$E$6-'4 Results'!$E$25)*E128</f>
        <v>1262.1085069634933</v>
      </c>
      <c r="N128" s="14"/>
      <c r="O128" s="10">
        <f t="shared" si="39"/>
        <v>127069.43502399998</v>
      </c>
      <c r="P128" s="10">
        <f t="shared" si="40"/>
        <v>371352.51576900005</v>
      </c>
      <c r="Q128" s="10">
        <f t="shared" si="41"/>
        <v>1599433.2079689996</v>
      </c>
      <c r="R128" s="10">
        <f t="shared" si="42"/>
        <v>217226.96511600001</v>
      </c>
      <c r="S128" s="10">
        <f t="shared" si="43"/>
        <v>450820.44551599992</v>
      </c>
      <c r="T128" s="10">
        <f t="shared" si="44"/>
        <v>770683.81686899997</v>
      </c>
      <c r="U128" s="10">
        <f t="shared" si="45"/>
        <v>988541.01653999975</v>
      </c>
      <c r="V128" s="10">
        <f t="shared" si="46"/>
        <v>1689924.605985</v>
      </c>
      <c r="W128" s="10">
        <f t="shared" si="47"/>
        <v>3507173.0774849993</v>
      </c>
      <c r="X128" s="11">
        <f t="shared" si="50"/>
        <v>7690388.6540249987</v>
      </c>
      <c r="Z128" s="29">
        <v>592.96469087573496</v>
      </c>
      <c r="AA128" s="2">
        <v>1.7806066680426727E-3</v>
      </c>
      <c r="AB128" s="2">
        <v>1.0002263973443233E-2</v>
      </c>
      <c r="AC128" s="10">
        <f t="shared" ref="AC128:AC159" si="51">D87/E87*AB128/AA128*AB$3/AA$3</f>
        <v>3.6295678411086865</v>
      </c>
      <c r="AD128" s="10">
        <f t="shared" si="37"/>
        <v>6.4642958681514594E-5</v>
      </c>
      <c r="AE128" s="11">
        <f t="shared" si="38"/>
        <v>1.7810097926636019E-5</v>
      </c>
    </row>
    <row r="129" spans="1:31" x14ac:dyDescent="0.2">
      <c r="A129" s="2">
        <v>120</v>
      </c>
      <c r="B129" s="5">
        <v>634</v>
      </c>
      <c r="C129" s="10">
        <f>'3 Data'!B129</f>
        <v>385.80800000000005</v>
      </c>
      <c r="D129" s="2">
        <f>'3 Data'!J129</f>
        <v>575.35900000000015</v>
      </c>
      <c r="E129" s="2">
        <f>'3 Data'!F129</f>
        <v>1175.249</v>
      </c>
      <c r="F129" s="2">
        <f>'3 Data'!O129</f>
        <v>2759.4069999999997</v>
      </c>
      <c r="G129" s="14">
        <f>'4 Results'!$E$4*C129+'4 Results'!$E$5*D129+'4 Results'!$E$6*E129</f>
        <v>2722.9646844667991</v>
      </c>
      <c r="H129" s="14">
        <f t="shared" si="48"/>
        <v>36.442315533200599</v>
      </c>
      <c r="I129" s="14">
        <f t="shared" si="49"/>
        <v>1328.0423614213537</v>
      </c>
      <c r="J129" s="14">
        <f>'4 Results'!$E$4*C129</f>
        <v>375.20327013614326</v>
      </c>
      <c r="K129" s="14">
        <f>'4 Results'!$E$5*D129</f>
        <v>476.58140357799448</v>
      </c>
      <c r="L129" s="14">
        <f>'4 Results'!$E$6*E129</f>
        <v>1871.1800107526615</v>
      </c>
      <c r="M129" s="14">
        <f>('4 Results'!$E$6-'4 Results'!$E$25)*E129</f>
        <v>1172.8528566359412</v>
      </c>
      <c r="N129" s="14"/>
      <c r="O129" s="10">
        <f t="shared" si="39"/>
        <v>148847.81286400004</v>
      </c>
      <c r="P129" s="10">
        <f t="shared" si="40"/>
        <v>331037.97888100019</v>
      </c>
      <c r="Q129" s="10">
        <f t="shared" si="41"/>
        <v>1381210.2120010001</v>
      </c>
      <c r="R129" s="10">
        <f t="shared" si="42"/>
        <v>221978.10507200009</v>
      </c>
      <c r="S129" s="10">
        <f t="shared" si="43"/>
        <v>453420.46619200008</v>
      </c>
      <c r="T129" s="10">
        <f t="shared" si="44"/>
        <v>676190.08939100022</v>
      </c>
      <c r="U129" s="10">
        <f t="shared" si="45"/>
        <v>1064601.2958559999</v>
      </c>
      <c r="V129" s="10">
        <f t="shared" si="46"/>
        <v>1587649.6521130002</v>
      </c>
      <c r="W129" s="10">
        <f t="shared" si="47"/>
        <v>3242990.3173429999</v>
      </c>
      <c r="X129" s="11">
        <f t="shared" si="50"/>
        <v>7614326.9916489981</v>
      </c>
      <c r="Z129" s="29">
        <v>593.96432304852999</v>
      </c>
      <c r="AA129" s="2">
        <v>1.7358714088810004E-3</v>
      </c>
      <c r="AB129" s="2">
        <v>1.0736255292387791E-2</v>
      </c>
      <c r="AC129" s="10">
        <f t="shared" si="51"/>
        <v>3.6529319606436581</v>
      </c>
      <c r="AD129" s="10">
        <f t="shared" si="37"/>
        <v>6.8078811134579054E-5</v>
      </c>
      <c r="AE129" s="11">
        <f t="shared" si="38"/>
        <v>1.8636758600503292E-5</v>
      </c>
    </row>
    <row r="130" spans="1:31" x14ac:dyDescent="0.2">
      <c r="A130" s="2">
        <v>121</v>
      </c>
      <c r="B130" s="5">
        <v>635</v>
      </c>
      <c r="C130" s="10">
        <f>'3 Data'!B130</f>
        <v>302.774</v>
      </c>
      <c r="D130" s="2">
        <f>'3 Data'!J130</f>
        <v>612.70200000000011</v>
      </c>
      <c r="E130" s="2">
        <f>'3 Data'!F130</f>
        <v>1194.5619999999999</v>
      </c>
      <c r="F130" s="2">
        <f>'3 Data'!O130</f>
        <v>2601.5059999999999</v>
      </c>
      <c r="G130" s="14">
        <f>'4 Results'!$E$4*C130+'4 Results'!$E$5*D130+'4 Results'!$E$6*E130</f>
        <v>2703.8943147911768</v>
      </c>
      <c r="H130" s="14">
        <f t="shared" si="48"/>
        <v>-102.38831479117698</v>
      </c>
      <c r="I130" s="14">
        <f t="shared" si="49"/>
        <v>10483.367005777151</v>
      </c>
      <c r="J130" s="14">
        <f>'4 Results'!$E$4*C130</f>
        <v>294.4516311538398</v>
      </c>
      <c r="K130" s="14">
        <f>'4 Results'!$E$5*D130</f>
        <v>507.51335971983463</v>
      </c>
      <c r="L130" s="14">
        <f>'4 Results'!$E$6*E130</f>
        <v>1901.9293239175022</v>
      </c>
      <c r="M130" s="14">
        <f>('4 Results'!$E$6-'4 Results'!$E$25)*E130</f>
        <v>1192.1264805405008</v>
      </c>
      <c r="N130" s="14"/>
      <c r="O130" s="10">
        <f t="shared" si="39"/>
        <v>91672.095075999998</v>
      </c>
      <c r="P130" s="10">
        <f t="shared" si="40"/>
        <v>375403.74080400012</v>
      </c>
      <c r="Q130" s="10">
        <f t="shared" si="41"/>
        <v>1426978.3718439997</v>
      </c>
      <c r="R130" s="10">
        <f t="shared" si="42"/>
        <v>185510.23534800005</v>
      </c>
      <c r="S130" s="10">
        <f t="shared" si="43"/>
        <v>361682.31498799997</v>
      </c>
      <c r="T130" s="10">
        <f t="shared" si="44"/>
        <v>731910.5265240001</v>
      </c>
      <c r="U130" s="10">
        <f t="shared" si="45"/>
        <v>787668.37764399999</v>
      </c>
      <c r="V130" s="10">
        <f t="shared" si="46"/>
        <v>1593947.9292120002</v>
      </c>
      <c r="W130" s="10">
        <f t="shared" si="47"/>
        <v>3107660.2103719995</v>
      </c>
      <c r="X130" s="11">
        <f t="shared" si="50"/>
        <v>6767833.4680359997</v>
      </c>
      <c r="Z130" s="29">
        <v>594.963955221324</v>
      </c>
      <c r="AA130" s="2">
        <v>1.687219539231204E-3</v>
      </c>
      <c r="AB130" s="2">
        <v>1.1615565090825454E-2</v>
      </c>
      <c r="AC130" s="10">
        <f t="shared" si="51"/>
        <v>3.4604844368389425</v>
      </c>
      <c r="AD130" s="10">
        <f t="shared" si="37"/>
        <v>6.7818602993595329E-5</v>
      </c>
      <c r="AE130" s="11">
        <f t="shared" si="38"/>
        <v>1.959800838045258E-5</v>
      </c>
    </row>
    <row r="131" spans="1:31" x14ac:dyDescent="0.2">
      <c r="A131" s="2">
        <v>122</v>
      </c>
      <c r="B131" s="5">
        <v>636</v>
      </c>
      <c r="C131" s="10">
        <f>'3 Data'!B131</f>
        <v>365.13200000000001</v>
      </c>
      <c r="D131" s="2">
        <f>'3 Data'!J131</f>
        <v>567.67499999999995</v>
      </c>
      <c r="E131" s="2">
        <f>'3 Data'!F131</f>
        <v>1070.7950000000001</v>
      </c>
      <c r="F131" s="2">
        <f>'3 Data'!O131</f>
        <v>2596.1369999999997</v>
      </c>
      <c r="G131" s="14">
        <f>'4 Results'!$E$4*C131+'4 Results'!$E$5*D131+'4 Results'!$E$6*E131</f>
        <v>2530.1851093884684</v>
      </c>
      <c r="H131" s="14">
        <f t="shared" si="48"/>
        <v>65.951890611531326</v>
      </c>
      <c r="I131" s="14">
        <f t="shared" si="49"/>
        <v>4349.6518752353941</v>
      </c>
      <c r="J131" s="14">
        <f>'4 Results'!$E$4*C131</f>
        <v>355.09559270764282</v>
      </c>
      <c r="K131" s="14">
        <f>'4 Results'!$E$5*D131</f>
        <v>470.21659220788746</v>
      </c>
      <c r="L131" s="14">
        <f>'4 Results'!$E$6*E131</f>
        <v>1704.8729244729382</v>
      </c>
      <c r="M131" s="14">
        <f>('4 Results'!$E$6-'4 Results'!$E$25)*E131</f>
        <v>1068.6118215131285</v>
      </c>
      <c r="N131" s="14"/>
      <c r="O131" s="10">
        <f t="shared" si="39"/>
        <v>133321.37742400001</v>
      </c>
      <c r="P131" s="10">
        <f t="shared" si="40"/>
        <v>322254.90562499996</v>
      </c>
      <c r="Q131" s="10">
        <f t="shared" si="41"/>
        <v>1146601.9320250002</v>
      </c>
      <c r="R131" s="10">
        <f t="shared" si="42"/>
        <v>207276.30809999999</v>
      </c>
      <c r="S131" s="10">
        <f t="shared" si="43"/>
        <v>390981.51994000003</v>
      </c>
      <c r="T131" s="10">
        <f t="shared" si="44"/>
        <v>607863.55162499996</v>
      </c>
      <c r="U131" s="10">
        <f t="shared" si="45"/>
        <v>947932.69508399989</v>
      </c>
      <c r="V131" s="10">
        <f t="shared" si="46"/>
        <v>1473762.0714749997</v>
      </c>
      <c r="W131" s="10">
        <f t="shared" si="47"/>
        <v>2779930.5189149999</v>
      </c>
      <c r="X131" s="11">
        <f t="shared" si="50"/>
        <v>6739927.3227689983</v>
      </c>
      <c r="Z131" s="29">
        <v>595.96358739411801</v>
      </c>
      <c r="AA131" s="2">
        <v>1.6404219166615242E-3</v>
      </c>
      <c r="AB131" s="2">
        <v>1.2186000622207491E-2</v>
      </c>
      <c r="AC131" s="10">
        <f t="shared" si="51"/>
        <v>3.6247248392851148</v>
      </c>
      <c r="AD131" s="10">
        <f t="shared" si="37"/>
        <v>7.245891103915391E-5</v>
      </c>
      <c r="AE131" s="11">
        <f t="shared" si="38"/>
        <v>1.9990182497120138E-5</v>
      </c>
    </row>
    <row r="132" spans="1:31" x14ac:dyDescent="0.2">
      <c r="A132" s="2">
        <v>123</v>
      </c>
      <c r="B132" s="5">
        <v>637</v>
      </c>
      <c r="C132" s="10">
        <f>'3 Data'!B132</f>
        <v>377.13799999999998</v>
      </c>
      <c r="D132" s="2">
        <f>'3 Data'!J132</f>
        <v>494.29800000000017</v>
      </c>
      <c r="E132" s="2">
        <f>'3 Data'!F132</f>
        <v>1071.4680000000001</v>
      </c>
      <c r="F132" s="2">
        <f>'3 Data'!O132</f>
        <v>2439.556</v>
      </c>
      <c r="G132" s="14">
        <f>'4 Results'!$E$4*C132+'4 Results'!$E$5*D132+'4 Results'!$E$6*E132</f>
        <v>2482.1529794959806</v>
      </c>
      <c r="H132" s="14">
        <f t="shared" si="48"/>
        <v>-42.596979495980577</v>
      </c>
      <c r="I132" s="14">
        <f t="shared" si="49"/>
        <v>1814.5026621809898</v>
      </c>
      <c r="J132" s="14">
        <f>'4 Results'!$E$4*C132</f>
        <v>366.77158299621777</v>
      </c>
      <c r="K132" s="14">
        <f>'4 Results'!$E$5*D132</f>
        <v>409.43695088769886</v>
      </c>
      <c r="L132" s="14">
        <f>'4 Results'!$E$6*E132</f>
        <v>1705.9444456120641</v>
      </c>
      <c r="M132" s="14">
        <f>('4 Results'!$E$6-'4 Results'!$E$25)*E132</f>
        <v>1069.283449374557</v>
      </c>
      <c r="N132" s="14"/>
      <c r="O132" s="10">
        <f t="shared" si="39"/>
        <v>142233.07104399998</v>
      </c>
      <c r="P132" s="10">
        <f t="shared" si="40"/>
        <v>244330.51280400017</v>
      </c>
      <c r="Q132" s="10">
        <f t="shared" si="41"/>
        <v>1148043.6750240002</v>
      </c>
      <c r="R132" s="10">
        <f t="shared" si="42"/>
        <v>186418.55912400005</v>
      </c>
      <c r="S132" s="10">
        <f t="shared" si="43"/>
        <v>404091.29858399997</v>
      </c>
      <c r="T132" s="10">
        <f t="shared" si="44"/>
        <v>529624.48946400022</v>
      </c>
      <c r="U132" s="10">
        <f t="shared" si="45"/>
        <v>920049.27072799997</v>
      </c>
      <c r="V132" s="10">
        <f t="shared" si="46"/>
        <v>1205867.6516880004</v>
      </c>
      <c r="W132" s="10">
        <f t="shared" si="47"/>
        <v>2613906.1882080003</v>
      </c>
      <c r="X132" s="11">
        <f t="shared" si="50"/>
        <v>5951433.4771360001</v>
      </c>
      <c r="Z132" s="29">
        <v>596.96321956691202</v>
      </c>
      <c r="AA132" s="2">
        <v>1.5952435427856767E-3</v>
      </c>
      <c r="AB132" s="2">
        <v>1.2928401724555085E-2</v>
      </c>
      <c r="AC132" s="10">
        <f t="shared" si="51"/>
        <v>3.6946721097648965</v>
      </c>
      <c r="AD132" s="10">
        <f t="shared" si="37"/>
        <v>7.6198730529196358E-5</v>
      </c>
      <c r="AE132" s="11">
        <f t="shared" si="38"/>
        <v>2.0623949369635707E-5</v>
      </c>
    </row>
    <row r="133" spans="1:31" x14ac:dyDescent="0.2">
      <c r="A133" s="2">
        <v>124</v>
      </c>
      <c r="B133" s="5">
        <v>638</v>
      </c>
      <c r="C133" s="10">
        <f>'3 Data'!B133</f>
        <v>293.10000000000008</v>
      </c>
      <c r="D133" s="2">
        <f>'3 Data'!J133</f>
        <v>529.63399999999979</v>
      </c>
      <c r="E133" s="2">
        <f>'3 Data'!F133</f>
        <v>1074.4239999999998</v>
      </c>
      <c r="F133" s="2">
        <f>'3 Data'!O133</f>
        <v>2378.4640000000004</v>
      </c>
      <c r="G133" s="14">
        <f>'4 Results'!$E$4*C133+'4 Results'!$E$5*D133+'4 Results'!$E$6*E133</f>
        <v>2434.4008691013064</v>
      </c>
      <c r="H133" s="14">
        <f t="shared" si="48"/>
        <v>-55.936869101306002</v>
      </c>
      <c r="I133" s="14">
        <f t="shared" si="49"/>
        <v>3128.9333248566422</v>
      </c>
      <c r="J133" s="14">
        <f>'4 Results'!$E$4*C133</f>
        <v>285.04354102792996</v>
      </c>
      <c r="K133" s="14">
        <f>'4 Results'!$E$5*D133</f>
        <v>438.70646866152674</v>
      </c>
      <c r="L133" s="14">
        <f>'4 Results'!$E$6*E133</f>
        <v>1710.6508594118498</v>
      </c>
      <c r="M133" s="14">
        <f>('4 Results'!$E$6-'4 Results'!$E$25)*E133</f>
        <v>1072.2334225668042</v>
      </c>
      <c r="N133" s="14"/>
      <c r="O133" s="10">
        <f t="shared" si="39"/>
        <v>85907.610000000044</v>
      </c>
      <c r="P133" s="10">
        <f t="shared" si="40"/>
        <v>280512.17395599978</v>
      </c>
      <c r="Q133" s="10">
        <f t="shared" si="41"/>
        <v>1154386.9317759995</v>
      </c>
      <c r="R133" s="10">
        <f t="shared" si="42"/>
        <v>155235.72539999997</v>
      </c>
      <c r="S133" s="10">
        <f t="shared" si="43"/>
        <v>314913.67440000002</v>
      </c>
      <c r="T133" s="10">
        <f t="shared" si="44"/>
        <v>569051.48081599968</v>
      </c>
      <c r="U133" s="10">
        <f t="shared" si="45"/>
        <v>697127.79840000032</v>
      </c>
      <c r="V133" s="10">
        <f t="shared" si="46"/>
        <v>1259715.4021759997</v>
      </c>
      <c r="W133" s="10">
        <f t="shared" si="47"/>
        <v>2555478.804736</v>
      </c>
      <c r="X133" s="11">
        <f t="shared" si="50"/>
        <v>5657090.9992960021</v>
      </c>
      <c r="Z133" s="29">
        <v>597.96285173970603</v>
      </c>
      <c r="AA133" s="2">
        <v>1.5592622590251703E-3</v>
      </c>
      <c r="AB133" s="2">
        <v>1.3489911930256504E-2</v>
      </c>
      <c r="AC133" s="10">
        <f t="shared" si="51"/>
        <v>3.638504804226073</v>
      </c>
      <c r="AD133" s="10">
        <f t="shared" si="37"/>
        <v>7.6533439991294911E-5</v>
      </c>
      <c r="AE133" s="11">
        <f t="shared" si="38"/>
        <v>2.1034310550422352E-5</v>
      </c>
    </row>
    <row r="134" spans="1:31" x14ac:dyDescent="0.2">
      <c r="A134" s="2">
        <v>125</v>
      </c>
      <c r="B134" s="5">
        <v>639</v>
      </c>
      <c r="C134" s="10">
        <f>'3 Data'!B134</f>
        <v>354.45600000000002</v>
      </c>
      <c r="D134" s="2">
        <f>'3 Data'!J134</f>
        <v>475.6</v>
      </c>
      <c r="E134" s="2">
        <f>'3 Data'!F134</f>
        <v>1006.7099999999999</v>
      </c>
      <c r="F134" s="2">
        <f>'3 Data'!O134</f>
        <v>2374.0959999999995</v>
      </c>
      <c r="G134" s="14">
        <f>'4 Results'!$E$4*C134+'4 Results'!$E$5*D134+'4 Results'!$E$6*E134</f>
        <v>2341.5016597790022</v>
      </c>
      <c r="H134" s="14">
        <f t="shared" si="48"/>
        <v>32.59434022099731</v>
      </c>
      <c r="I134" s="14">
        <f t="shared" si="49"/>
        <v>1062.3910144421229</v>
      </c>
      <c r="J134" s="14">
        <f>'4 Results'!$E$4*C134</f>
        <v>344.71304462161697</v>
      </c>
      <c r="K134" s="14">
        <f>'4 Results'!$E$5*D134</f>
        <v>393.94902233508839</v>
      </c>
      <c r="L134" s="14">
        <f>'4 Results'!$E$6*E134</f>
        <v>1602.8395928222969</v>
      </c>
      <c r="M134" s="14">
        <f>('4 Results'!$E$6-'4 Results'!$E$25)*E134</f>
        <v>1004.6574805032535</v>
      </c>
      <c r="N134" s="14"/>
      <c r="O134" s="10">
        <f t="shared" si="39"/>
        <v>125639.05593600002</v>
      </c>
      <c r="P134" s="10">
        <f t="shared" si="40"/>
        <v>226195.36000000002</v>
      </c>
      <c r="Q134" s="10">
        <f t="shared" si="41"/>
        <v>1013465.0240999998</v>
      </c>
      <c r="R134" s="10">
        <f t="shared" si="42"/>
        <v>168579.27360000001</v>
      </c>
      <c r="S134" s="10">
        <f t="shared" si="43"/>
        <v>356834.39976</v>
      </c>
      <c r="T134" s="10">
        <f t="shared" si="44"/>
        <v>478791.27600000001</v>
      </c>
      <c r="U134" s="10">
        <f t="shared" si="45"/>
        <v>841512.57177599985</v>
      </c>
      <c r="V134" s="10">
        <f t="shared" si="46"/>
        <v>1129120.0575999999</v>
      </c>
      <c r="W134" s="10">
        <f t="shared" si="47"/>
        <v>2390026.1841599992</v>
      </c>
      <c r="X134" s="11">
        <f t="shared" si="50"/>
        <v>5636331.8172159977</v>
      </c>
      <c r="Z134" s="29">
        <v>598.96248391250003</v>
      </c>
      <c r="AA134" s="2">
        <v>1.5221029964378628E-3</v>
      </c>
      <c r="AB134" s="2">
        <v>1.4236920691709985E-2</v>
      </c>
      <c r="AC134" s="10">
        <f t="shared" si="51"/>
        <v>3.4557929679819486</v>
      </c>
      <c r="AD134" s="10">
        <f t="shared" si="37"/>
        <v>7.4887239736594742E-5</v>
      </c>
      <c r="AE134" s="11">
        <f t="shared" si="38"/>
        <v>2.1670059644899978E-5</v>
      </c>
    </row>
    <row r="135" spans="1:31" x14ac:dyDescent="0.2">
      <c r="A135" s="2">
        <v>126</v>
      </c>
      <c r="B135" s="5">
        <v>640</v>
      </c>
      <c r="C135" s="10">
        <f>'3 Data'!B135</f>
        <v>350.78499999999997</v>
      </c>
      <c r="D135" s="2">
        <f>'3 Data'!J135</f>
        <v>450.57600000000002</v>
      </c>
      <c r="E135" s="2">
        <f>'3 Data'!F135</f>
        <v>985.34599999999989</v>
      </c>
      <c r="F135" s="2">
        <f>'3 Data'!O135</f>
        <v>2326.6709999999998</v>
      </c>
      <c r="G135" s="14">
        <f>'4 Results'!$E$4*C135+'4 Results'!$E$5*D135+'4 Results'!$E$6*E135</f>
        <v>2283.1888579398751</v>
      </c>
      <c r="H135" s="14">
        <f t="shared" si="48"/>
        <v>43.482142060124715</v>
      </c>
      <c r="I135" s="14">
        <f t="shared" si="49"/>
        <v>1890.6966781368669</v>
      </c>
      <c r="J135" s="14">
        <f>'4 Results'!$E$4*C135</f>
        <v>341.14294963999447</v>
      </c>
      <c r="K135" s="14">
        <f>'4 Results'!$E$5*D135</f>
        <v>373.22114105898822</v>
      </c>
      <c r="L135" s="14">
        <f>'4 Results'!$E$6*E135</f>
        <v>1568.8247672408925</v>
      </c>
      <c r="M135" s="14">
        <f>('4 Results'!$E$6-'4 Results'!$E$25)*E135</f>
        <v>983.33703825725263</v>
      </c>
      <c r="N135" s="14"/>
      <c r="O135" s="10">
        <f t="shared" si="39"/>
        <v>123050.11622499998</v>
      </c>
      <c r="P135" s="10">
        <f t="shared" si="40"/>
        <v>203018.73177600003</v>
      </c>
      <c r="Q135" s="10">
        <f t="shared" si="41"/>
        <v>970906.73971599981</v>
      </c>
      <c r="R135" s="10">
        <f t="shared" si="42"/>
        <v>158055.30215999999</v>
      </c>
      <c r="S135" s="10">
        <f t="shared" si="43"/>
        <v>345644.59660999995</v>
      </c>
      <c r="T135" s="10">
        <f t="shared" si="44"/>
        <v>443973.25929599995</v>
      </c>
      <c r="U135" s="10">
        <f t="shared" si="45"/>
        <v>816161.28673499986</v>
      </c>
      <c r="V135" s="10">
        <f t="shared" si="46"/>
        <v>1048342.112496</v>
      </c>
      <c r="W135" s="10">
        <f t="shared" si="47"/>
        <v>2292575.9631659994</v>
      </c>
      <c r="X135" s="11">
        <f t="shared" si="50"/>
        <v>5413397.9422409991</v>
      </c>
      <c r="Z135" s="29">
        <v>599.96211608529404</v>
      </c>
      <c r="AA135" s="2">
        <v>1.4843865900128663E-3</v>
      </c>
      <c r="AB135" s="2">
        <v>1.4811416118527968E-2</v>
      </c>
      <c r="AC135" s="10">
        <f t="shared" si="51"/>
        <v>3.6092206900951793</v>
      </c>
      <c r="AD135" s="10">
        <f t="shared" si="37"/>
        <v>7.935184774596855E-5</v>
      </c>
      <c r="AE135" s="11">
        <f t="shared" si="38"/>
        <v>2.1985867465443336E-5</v>
      </c>
    </row>
    <row r="136" spans="1:31" x14ac:dyDescent="0.2">
      <c r="A136" s="2">
        <v>127</v>
      </c>
      <c r="B136" s="5">
        <v>641</v>
      </c>
      <c r="C136" s="10">
        <f>'3 Data'!B136</f>
        <v>313.44200000000001</v>
      </c>
      <c r="D136" s="2">
        <f>'3 Data'!J136</f>
        <v>426.22700000000009</v>
      </c>
      <c r="E136" s="2">
        <f>'3 Data'!F136</f>
        <v>905.9369999999999</v>
      </c>
      <c r="F136" s="2">
        <f>'3 Data'!O136</f>
        <v>2237.9089999999997</v>
      </c>
      <c r="G136" s="14">
        <f>'4 Results'!$E$4*C136+'4 Results'!$E$5*D136+'4 Results'!$E$6*E136</f>
        <v>2100.2720085674955</v>
      </c>
      <c r="H136" s="14">
        <f t="shared" si="48"/>
        <v>137.63699143250415</v>
      </c>
      <c r="I136" s="14">
        <f t="shared" si="49"/>
        <v>18943.941410591218</v>
      </c>
      <c r="J136" s="14">
        <f>'4 Results'!$E$4*C136</f>
        <v>304.82639913639173</v>
      </c>
      <c r="K136" s="14">
        <f>'4 Results'!$E$5*D136</f>
        <v>353.05237582594145</v>
      </c>
      <c r="L136" s="14">
        <f>'4 Results'!$E$6*E136</f>
        <v>1442.3932336051625</v>
      </c>
      <c r="M136" s="14">
        <f>('4 Results'!$E$6-'4 Results'!$E$25)*E136</f>
        <v>904.08994041449466</v>
      </c>
      <c r="N136" s="14"/>
      <c r="O136" s="10">
        <f t="shared" si="39"/>
        <v>98245.887364000009</v>
      </c>
      <c r="P136" s="10">
        <f t="shared" si="40"/>
        <v>181669.45552900009</v>
      </c>
      <c r="Q136" s="10">
        <f t="shared" si="41"/>
        <v>820721.84796899976</v>
      </c>
      <c r="R136" s="10">
        <f t="shared" si="42"/>
        <v>133597.44333400004</v>
      </c>
      <c r="S136" s="10">
        <f t="shared" si="43"/>
        <v>283958.70515399997</v>
      </c>
      <c r="T136" s="10">
        <f t="shared" si="44"/>
        <v>386134.80969900003</v>
      </c>
      <c r="U136" s="10">
        <f t="shared" si="45"/>
        <v>701454.67277799989</v>
      </c>
      <c r="V136" s="10">
        <f t="shared" si="46"/>
        <v>953857.23934299999</v>
      </c>
      <c r="W136" s="10">
        <f t="shared" si="47"/>
        <v>2027404.5657329995</v>
      </c>
      <c r="X136" s="11">
        <f t="shared" si="50"/>
        <v>5008236.6922809985</v>
      </c>
      <c r="Z136" s="29">
        <v>600.96174825808805</v>
      </c>
      <c r="AA136" s="2">
        <v>1.4388299346224981E-3</v>
      </c>
      <c r="AB136" s="2">
        <v>1.5356300085777404E-2</v>
      </c>
      <c r="AC136" s="10">
        <f t="shared" si="51"/>
        <v>3.5509533552194994</v>
      </c>
      <c r="AD136" s="10">
        <f t="shared" si="37"/>
        <v>7.8458684565002761E-5</v>
      </c>
      <c r="AE136" s="11">
        <f t="shared" si="38"/>
        <v>2.2095104248462565E-5</v>
      </c>
    </row>
    <row r="137" spans="1:31" x14ac:dyDescent="0.2">
      <c r="A137" s="2">
        <v>128</v>
      </c>
      <c r="B137" s="5">
        <v>642</v>
      </c>
      <c r="C137" s="10">
        <f>'3 Data'!B137</f>
        <v>293.76000000000005</v>
      </c>
      <c r="D137" s="2">
        <f>'3 Data'!J137</f>
        <v>466.90499999999992</v>
      </c>
      <c r="E137" s="2">
        <f>'3 Data'!F137</f>
        <v>916.58500000000004</v>
      </c>
      <c r="F137" s="2">
        <f>'3 Data'!O137</f>
        <v>2189.125</v>
      </c>
      <c r="G137" s="14">
        <f>'4 Results'!$E$4*C137+'4 Results'!$E$5*D137+'4 Results'!$E$6*E137</f>
        <v>2131.7786920292601</v>
      </c>
      <c r="H137" s="14">
        <f t="shared" si="48"/>
        <v>57.346307970739872</v>
      </c>
      <c r="I137" s="14">
        <f t="shared" si="49"/>
        <v>3288.5990378749434</v>
      </c>
      <c r="J137" s="14">
        <f>'4 Results'!$E$4*C137</f>
        <v>285.68539956453327</v>
      </c>
      <c r="K137" s="14">
        <f>'4 Results'!$E$5*D137</f>
        <v>386.74677938049706</v>
      </c>
      <c r="L137" s="14">
        <f>'4 Results'!$E$6*E137</f>
        <v>1459.3465130842301</v>
      </c>
      <c r="M137" s="14">
        <f>('4 Results'!$E$6-'4 Results'!$E$25)*E137</f>
        <v>914.71623085801741</v>
      </c>
      <c r="N137" s="14"/>
      <c r="O137" s="10">
        <f t="shared" si="39"/>
        <v>86294.937600000034</v>
      </c>
      <c r="P137" s="10">
        <f t="shared" si="40"/>
        <v>218000.27902499991</v>
      </c>
      <c r="Q137" s="10">
        <f t="shared" si="41"/>
        <v>840128.06222500012</v>
      </c>
      <c r="R137" s="10">
        <f t="shared" si="42"/>
        <v>137158.0128</v>
      </c>
      <c r="S137" s="10">
        <f t="shared" si="43"/>
        <v>269256.00960000005</v>
      </c>
      <c r="T137" s="10">
        <f t="shared" si="44"/>
        <v>427958.11942499992</v>
      </c>
      <c r="U137" s="10">
        <f t="shared" si="45"/>
        <v>643077.3600000001</v>
      </c>
      <c r="V137" s="10">
        <f t="shared" si="46"/>
        <v>1022113.4081249998</v>
      </c>
      <c r="W137" s="10">
        <f t="shared" si="47"/>
        <v>2006519.1381250001</v>
      </c>
      <c r="X137" s="11">
        <f t="shared" si="50"/>
        <v>4792268.265625</v>
      </c>
      <c r="Z137" s="29">
        <v>601.96138043088195</v>
      </c>
      <c r="AA137" s="2">
        <v>1.3971110005423541E-3</v>
      </c>
      <c r="AB137" s="2">
        <v>1.5934887629423692E-2</v>
      </c>
      <c r="AC137" s="10">
        <f t="shared" si="51"/>
        <v>3.5447454837778518</v>
      </c>
      <c r="AD137" s="10">
        <f t="shared" si="37"/>
        <v>7.8915983858654715E-5</v>
      </c>
      <c r="AE137" s="11">
        <f t="shared" si="38"/>
        <v>2.2262806799474113E-5</v>
      </c>
    </row>
    <row r="138" spans="1:31" x14ac:dyDescent="0.2">
      <c r="A138" s="2">
        <v>129</v>
      </c>
      <c r="B138" s="5">
        <v>643</v>
      </c>
      <c r="C138" s="10">
        <f>'3 Data'!B138</f>
        <v>282.42399999999998</v>
      </c>
      <c r="D138" s="2">
        <f>'3 Data'!J138</f>
        <v>442.23000000000013</v>
      </c>
      <c r="E138" s="2">
        <f>'3 Data'!F138</f>
        <v>896.90000000000009</v>
      </c>
      <c r="F138" s="2">
        <f>'3 Data'!O138</f>
        <v>2124.7239999999997</v>
      </c>
      <c r="G138" s="14">
        <f>'4 Results'!$E$4*C138+'4 Results'!$E$5*D138+'4 Results'!$E$6*E138</f>
        <v>2068.9738925524157</v>
      </c>
      <c r="H138" s="14">
        <f t="shared" si="48"/>
        <v>55.750107447584014</v>
      </c>
      <c r="I138" s="14">
        <f t="shared" si="49"/>
        <v>3108.0744804171627</v>
      </c>
      <c r="J138" s="14">
        <f>'4 Results'!$E$4*C138</f>
        <v>274.660992941904</v>
      </c>
      <c r="K138" s="14">
        <f>'4 Results'!$E$5*D138</f>
        <v>366.30798180665727</v>
      </c>
      <c r="L138" s="14">
        <f>'4 Results'!$E$6*E138</f>
        <v>1428.0049178038544</v>
      </c>
      <c r="M138" s="14">
        <f>('4 Results'!$E$6-'4 Results'!$E$25)*E138</f>
        <v>895.07136540152396</v>
      </c>
      <c r="N138" s="14"/>
      <c r="O138" s="10">
        <f t="shared" si="39"/>
        <v>79763.315775999989</v>
      </c>
      <c r="P138" s="10">
        <f t="shared" si="40"/>
        <v>195567.3729000001</v>
      </c>
      <c r="Q138" s="10">
        <f t="shared" si="41"/>
        <v>804429.61000000022</v>
      </c>
      <c r="R138" s="10">
        <f t="shared" si="42"/>
        <v>124896.36552000002</v>
      </c>
      <c r="S138" s="10">
        <f t="shared" si="43"/>
        <v>253306.08560000002</v>
      </c>
      <c r="T138" s="10">
        <f t="shared" si="44"/>
        <v>396636.08700000017</v>
      </c>
      <c r="U138" s="10">
        <f t="shared" si="45"/>
        <v>600073.05097599991</v>
      </c>
      <c r="V138" s="10">
        <f t="shared" si="46"/>
        <v>939616.69452000014</v>
      </c>
      <c r="W138" s="10">
        <f t="shared" si="47"/>
        <v>1905664.9556</v>
      </c>
      <c r="X138" s="11">
        <f t="shared" si="50"/>
        <v>4514452.0761759989</v>
      </c>
      <c r="Z138" s="29">
        <v>602.96101260367595</v>
      </c>
      <c r="AA138" s="2">
        <v>1.35613466136287E-3</v>
      </c>
      <c r="AB138" s="2">
        <v>1.6347116124373104E-2</v>
      </c>
      <c r="AC138" s="10">
        <f t="shared" si="51"/>
        <v>3.5300903902083816</v>
      </c>
      <c r="AD138" s="10">
        <f t="shared" si="37"/>
        <v>7.8258188337897451E-5</v>
      </c>
      <c r="AE138" s="11">
        <f t="shared" si="38"/>
        <v>2.2168890789586231E-5</v>
      </c>
    </row>
    <row r="139" spans="1:31" x14ac:dyDescent="0.2">
      <c r="A139" s="2">
        <v>130</v>
      </c>
      <c r="B139" s="5">
        <v>644</v>
      </c>
      <c r="C139" s="10">
        <f>'3 Data'!B139</f>
        <v>280.08999999999997</v>
      </c>
      <c r="D139" s="2">
        <f>'3 Data'!J139</f>
        <v>434.55699999999996</v>
      </c>
      <c r="E139" s="2">
        <f>'3 Data'!F139</f>
        <v>911.57700000000023</v>
      </c>
      <c r="F139" s="2">
        <f>'3 Data'!O139</f>
        <v>2062.297</v>
      </c>
      <c r="G139" s="14">
        <f>'4 Results'!$E$4*C139+'4 Results'!$E$5*D139+'4 Results'!$E$6*E139</f>
        <v>2083.7164244222786</v>
      </c>
      <c r="H139" s="14">
        <f t="shared" si="48"/>
        <v>-21.419424422278553</v>
      </c>
      <c r="I139" s="14">
        <f t="shared" si="49"/>
        <v>458.79174258170292</v>
      </c>
      <c r="J139" s="14">
        <f>'4 Results'!$E$4*C139</f>
        <v>272.39114775337043</v>
      </c>
      <c r="K139" s="14">
        <f>'4 Results'!$E$5*D139</f>
        <v>359.95228195725184</v>
      </c>
      <c r="L139" s="14">
        <f>'4 Results'!$E$6*E139</f>
        <v>1451.3729947116562</v>
      </c>
      <c r="M139" s="14">
        <f>('4 Results'!$E$6-'4 Results'!$E$25)*E139</f>
        <v>909.71844136316781</v>
      </c>
      <c r="N139" s="14"/>
      <c r="O139" s="10">
        <f t="shared" si="39"/>
        <v>78450.408099999986</v>
      </c>
      <c r="P139" s="10">
        <f t="shared" si="40"/>
        <v>188839.78624899997</v>
      </c>
      <c r="Q139" s="10">
        <f t="shared" si="41"/>
        <v>830972.62692900037</v>
      </c>
      <c r="R139" s="10">
        <f t="shared" si="42"/>
        <v>121715.07012999998</v>
      </c>
      <c r="S139" s="10">
        <f t="shared" si="43"/>
        <v>255323.60193000003</v>
      </c>
      <c r="T139" s="10">
        <f t="shared" si="44"/>
        <v>396132.16638900008</v>
      </c>
      <c r="U139" s="10">
        <f t="shared" si="45"/>
        <v>577628.76672999992</v>
      </c>
      <c r="V139" s="10">
        <f t="shared" si="46"/>
        <v>896185.59742899996</v>
      </c>
      <c r="W139" s="10">
        <f t="shared" si="47"/>
        <v>1879942.5123690006</v>
      </c>
      <c r="X139" s="11">
        <f t="shared" si="50"/>
        <v>4253068.9162090002</v>
      </c>
      <c r="Z139" s="29">
        <v>603.96064477647099</v>
      </c>
      <c r="AA139" s="2">
        <v>1.3231009162403544E-3</v>
      </c>
      <c r="AB139" s="2">
        <v>1.6649147457489615E-2</v>
      </c>
      <c r="AC139" s="10">
        <f t="shared" si="51"/>
        <v>3.3350280921776863</v>
      </c>
      <c r="AD139" s="10">
        <f t="shared" si="37"/>
        <v>7.3465673851109828E-5</v>
      </c>
      <c r="AE139" s="11">
        <f t="shared" si="38"/>
        <v>2.2028502255625277E-5</v>
      </c>
    </row>
    <row r="140" spans="1:31" x14ac:dyDescent="0.2">
      <c r="A140" s="2">
        <v>131</v>
      </c>
      <c r="B140" s="5">
        <v>645</v>
      </c>
      <c r="C140" s="10">
        <f>'3 Data'!B140</f>
        <v>237.40799999999996</v>
      </c>
      <c r="D140" s="2">
        <f>'3 Data'!J140</f>
        <v>413.2</v>
      </c>
      <c r="E140" s="2">
        <f>'3 Data'!F140</f>
        <v>927.91000000000008</v>
      </c>
      <c r="F140" s="2">
        <f>'3 Data'!O140</f>
        <v>1927.798</v>
      </c>
      <c r="G140" s="14">
        <f>'4 Results'!$E$4*C140+'4 Results'!$E$5*D140+'4 Results'!$E$6*E140</f>
        <v>2050.5218833761851</v>
      </c>
      <c r="H140" s="14">
        <f t="shared" si="48"/>
        <v>-122.72388337618509</v>
      </c>
      <c r="I140" s="14">
        <f t="shared" si="49"/>
        <v>15061.151550931478</v>
      </c>
      <c r="J140" s="14">
        <f>'4 Results'!$E$4*C140</f>
        <v>230.88235069382043</v>
      </c>
      <c r="K140" s="14">
        <f>'4 Results'!$E$5*D140</f>
        <v>342.26185035504312</v>
      </c>
      <c r="L140" s="14">
        <f>'4 Results'!$E$6*E140</f>
        <v>1477.3776823273215</v>
      </c>
      <c r="M140" s="14">
        <f>('4 Results'!$E$6-'4 Results'!$E$25)*E140</f>
        <v>926.01814100761305</v>
      </c>
      <c r="N140" s="14"/>
      <c r="O140" s="10">
        <f t="shared" si="39"/>
        <v>56362.55846399998</v>
      </c>
      <c r="P140" s="10">
        <f t="shared" si="40"/>
        <v>170734.24</v>
      </c>
      <c r="Q140" s="10">
        <f t="shared" si="41"/>
        <v>861016.96810000017</v>
      </c>
      <c r="R140" s="10">
        <f t="shared" si="42"/>
        <v>98096.985599999985</v>
      </c>
      <c r="S140" s="10">
        <f t="shared" si="43"/>
        <v>220293.25727999999</v>
      </c>
      <c r="T140" s="10">
        <f t="shared" si="44"/>
        <v>383412.41200000001</v>
      </c>
      <c r="U140" s="10">
        <f t="shared" si="45"/>
        <v>457674.66758399992</v>
      </c>
      <c r="V140" s="10">
        <f t="shared" si="46"/>
        <v>796566.13359999994</v>
      </c>
      <c r="W140" s="10">
        <f t="shared" si="47"/>
        <v>1788823.0421800001</v>
      </c>
      <c r="X140" s="11">
        <f t="shared" si="50"/>
        <v>3716405.1288040001</v>
      </c>
      <c r="Z140" s="29">
        <v>604.96027694926499</v>
      </c>
      <c r="AA140" s="2">
        <v>1.2927354350380739E-3</v>
      </c>
      <c r="AB140" s="2">
        <v>1.7091728504031598E-2</v>
      </c>
      <c r="AC140" s="10">
        <f t="shared" si="51"/>
        <v>3.3998597777946813</v>
      </c>
      <c r="AD140" s="10">
        <f t="shared" si="37"/>
        <v>7.5120184261643947E-5</v>
      </c>
      <c r="AE140" s="11">
        <f t="shared" si="38"/>
        <v>2.2095083083211935E-5</v>
      </c>
    </row>
    <row r="141" spans="1:31" x14ac:dyDescent="0.2">
      <c r="A141" s="2">
        <v>132</v>
      </c>
      <c r="B141" s="5">
        <v>646</v>
      </c>
      <c r="C141" s="10">
        <f>'3 Data'!B141</f>
        <v>271.75100000000003</v>
      </c>
      <c r="D141" s="2">
        <f>'3 Data'!J141</f>
        <v>391.86100000000005</v>
      </c>
      <c r="E141" s="2">
        <f>'3 Data'!F141</f>
        <v>880.21100000000001</v>
      </c>
      <c r="F141" s="2">
        <f>'3 Data'!O141</f>
        <v>1972.502</v>
      </c>
      <c r="G141" s="14">
        <f>'4 Results'!$E$4*C141+'4 Results'!$E$5*D141+'4 Results'!$E$6*E141</f>
        <v>1990.3011134809105</v>
      </c>
      <c r="H141" s="14">
        <f t="shared" si="48"/>
        <v>-17.799113480910592</v>
      </c>
      <c r="I141" s="14">
        <f t="shared" si="49"/>
        <v>316.80844070633316</v>
      </c>
      <c r="J141" s="14">
        <f>'4 Results'!$E$4*C141</f>
        <v>264.28136239468097</v>
      </c>
      <c r="K141" s="14">
        <f>'4 Results'!$E$5*D141</f>
        <v>324.58632851398249</v>
      </c>
      <c r="L141" s="14">
        <f>'4 Results'!$E$6*E141</f>
        <v>1401.4334225722471</v>
      </c>
      <c r="M141" s="14">
        <f>('4 Results'!$E$6-'4 Results'!$E$25)*E141</f>
        <v>878.41639158372254</v>
      </c>
      <c r="N141" s="14"/>
      <c r="O141" s="10">
        <f t="shared" ref="O141:O172" si="52">C141*C141</f>
        <v>73848.606001000022</v>
      </c>
      <c r="P141" s="10">
        <f t="shared" ref="P141:P172" si="53">D141*D141</f>
        <v>153555.04332100003</v>
      </c>
      <c r="Q141" s="10">
        <f t="shared" ref="Q141:Q172" si="54">E141*E141</f>
        <v>774771.40452099999</v>
      </c>
      <c r="R141" s="10">
        <f t="shared" ref="R141:R172" si="55">C141*D141</f>
        <v>106488.61861100003</v>
      </c>
      <c r="S141" s="10">
        <f t="shared" ref="S141:S172" si="56">C141*E141</f>
        <v>239198.21946100003</v>
      </c>
      <c r="T141" s="10">
        <f t="shared" ref="T141:T172" si="57">D141*E141</f>
        <v>344920.36267100007</v>
      </c>
      <c r="U141" s="10">
        <f t="shared" si="45"/>
        <v>536029.39100200008</v>
      </c>
      <c r="V141" s="10">
        <f t="shared" si="46"/>
        <v>772946.60622200009</v>
      </c>
      <c r="W141" s="10">
        <f t="shared" si="47"/>
        <v>1736217.957922</v>
      </c>
      <c r="X141" s="11">
        <f t="shared" si="50"/>
        <v>3890764.1400039997</v>
      </c>
      <c r="Z141" s="29">
        <v>605.959909122059</v>
      </c>
      <c r="AA141" s="2">
        <v>1.2637918917350098E-3</v>
      </c>
      <c r="AB141" s="2">
        <v>1.7315880731841059E-2</v>
      </c>
      <c r="AC141" s="10">
        <f t="shared" si="51"/>
        <v>3.4453498821905195</v>
      </c>
      <c r="AD141" s="10">
        <f t="shared" si="37"/>
        <v>7.53968987096157E-5</v>
      </c>
      <c r="AE141" s="11">
        <f t="shared" si="38"/>
        <v>2.1883669667151217E-5</v>
      </c>
    </row>
    <row r="142" spans="1:31" x14ac:dyDescent="0.2">
      <c r="A142" s="2">
        <v>133</v>
      </c>
      <c r="B142" s="5">
        <v>647</v>
      </c>
      <c r="C142" s="10">
        <f>'3 Data'!B142</f>
        <v>215.06800000000004</v>
      </c>
      <c r="D142" s="2">
        <f>'3 Data'!J142</f>
        <v>456.89299999999997</v>
      </c>
      <c r="E142" s="2">
        <f>'3 Data'!F142</f>
        <v>856.84300000000007</v>
      </c>
      <c r="F142" s="2">
        <f>'3 Data'!O142</f>
        <v>1887.4309999999998</v>
      </c>
      <c r="G142" s="14">
        <f>'4 Results'!$E$4*C142+'4 Results'!$E$5*D142+'4 Results'!$E$6*E142</f>
        <v>1951.8379665614698</v>
      </c>
      <c r="H142" s="14">
        <f t="shared" si="48"/>
        <v>-64.406966561469972</v>
      </c>
      <c r="I142" s="14">
        <f t="shared" si="49"/>
        <v>4148.257341650311</v>
      </c>
      <c r="J142" s="14">
        <f>'4 Results'!$E$4*C142</f>
        <v>209.1564117427323</v>
      </c>
      <c r="K142" s="14">
        <f>'4 Results'!$E$5*D142</f>
        <v>378.45363890190396</v>
      </c>
      <c r="L142" s="14">
        <f>'4 Results'!$E$6*E142</f>
        <v>1364.2279159168336</v>
      </c>
      <c r="M142" s="14">
        <f>('4 Results'!$E$6-'4 Results'!$E$25)*E142</f>
        <v>855.09603517085293</v>
      </c>
      <c r="N142" s="14"/>
      <c r="O142" s="10">
        <f t="shared" si="52"/>
        <v>46254.244624000021</v>
      </c>
      <c r="P142" s="10">
        <f t="shared" si="53"/>
        <v>208751.21344899997</v>
      </c>
      <c r="Q142" s="10">
        <f t="shared" si="54"/>
        <v>734179.92664900015</v>
      </c>
      <c r="R142" s="10">
        <f t="shared" si="55"/>
        <v>98263.063724000007</v>
      </c>
      <c r="S142" s="10">
        <f t="shared" si="56"/>
        <v>184279.51032400006</v>
      </c>
      <c r="T142" s="10">
        <f t="shared" si="57"/>
        <v>391485.568799</v>
      </c>
      <c r="U142" s="10">
        <f t="shared" si="45"/>
        <v>405926.01030800003</v>
      </c>
      <c r="V142" s="10">
        <f t="shared" si="46"/>
        <v>862354.01188299991</v>
      </c>
      <c r="W142" s="10">
        <f t="shared" si="47"/>
        <v>1617232.040333</v>
      </c>
      <c r="X142" s="11">
        <f t="shared" si="50"/>
        <v>3562395.7797609991</v>
      </c>
      <c r="Z142" s="29">
        <v>606.95954129485301</v>
      </c>
      <c r="AA142" s="2">
        <v>1.2307902996627302E-3</v>
      </c>
      <c r="AB142" s="2">
        <v>1.7429159148578281E-2</v>
      </c>
      <c r="AC142" s="10">
        <f t="shared" si="51"/>
        <v>3.6307223409009892</v>
      </c>
      <c r="AD142" s="10">
        <f t="shared" si="37"/>
        <v>7.7884948638167018E-5</v>
      </c>
      <c r="AE142" s="11">
        <f t="shared" si="38"/>
        <v>2.1451640011348079E-5</v>
      </c>
    </row>
    <row r="143" spans="1:31" x14ac:dyDescent="0.2">
      <c r="A143" s="2">
        <v>134</v>
      </c>
      <c r="B143" s="5">
        <v>648</v>
      </c>
      <c r="C143" s="10">
        <f>'3 Data'!B143</f>
        <v>279.08500000000004</v>
      </c>
      <c r="D143" s="2">
        <f>'3 Data'!J143</f>
        <v>321.81899999999985</v>
      </c>
      <c r="E143" s="2">
        <f>'3 Data'!F143</f>
        <v>783.78899999999976</v>
      </c>
      <c r="F143" s="2">
        <f>'3 Data'!O143</f>
        <v>1885.3740000000003</v>
      </c>
      <c r="G143" s="14">
        <f>'4 Results'!$E$4*C143+'4 Results'!$E$5*D143+'4 Results'!$E$6*E143</f>
        <v>1785.8974419491146</v>
      </c>
      <c r="H143" s="14">
        <f t="shared" si="48"/>
        <v>99.476558050885615</v>
      </c>
      <c r="I143" s="14">
        <f t="shared" si="49"/>
        <v>9895.5856016512153</v>
      </c>
      <c r="J143" s="14">
        <f>'4 Results'!$E$4*C143</f>
        <v>271.41377225445183</v>
      </c>
      <c r="K143" s="14">
        <f>'4 Results'!$E$5*D143</f>
        <v>266.56913460650912</v>
      </c>
      <c r="L143" s="14">
        <f>'4 Results'!$E$6*E143</f>
        <v>1247.9145350881536</v>
      </c>
      <c r="M143" s="14">
        <f>('4 Results'!$E$6-'4 Results'!$E$25)*E143</f>
        <v>782.19098050696266</v>
      </c>
      <c r="N143" s="14"/>
      <c r="O143" s="10">
        <f t="shared" si="52"/>
        <v>77888.437225000016</v>
      </c>
      <c r="P143" s="10">
        <f t="shared" si="53"/>
        <v>103567.46876099989</v>
      </c>
      <c r="Q143" s="10">
        <f t="shared" si="54"/>
        <v>614325.19652099966</v>
      </c>
      <c r="R143" s="10">
        <f t="shared" si="55"/>
        <v>89814.855614999964</v>
      </c>
      <c r="S143" s="10">
        <f t="shared" si="56"/>
        <v>218743.75306499997</v>
      </c>
      <c r="T143" s="10">
        <f t="shared" si="57"/>
        <v>252238.19219099981</v>
      </c>
      <c r="U143" s="10">
        <f t="shared" si="45"/>
        <v>526179.60279000015</v>
      </c>
      <c r="V143" s="10">
        <f t="shared" si="46"/>
        <v>606749.17530599982</v>
      </c>
      <c r="W143" s="10">
        <f t="shared" si="47"/>
        <v>1477735.4020859997</v>
      </c>
      <c r="X143" s="11">
        <f t="shared" si="50"/>
        <v>3554635.119876001</v>
      </c>
      <c r="Z143" s="29">
        <v>607.95917346764702</v>
      </c>
      <c r="AA143" s="2">
        <v>1.1985560761527674E-3</v>
      </c>
      <c r="AB143" s="2">
        <v>1.7665007741810349E-2</v>
      </c>
      <c r="AC143" s="10">
        <f t="shared" si="51"/>
        <v>3.40047196946125</v>
      </c>
      <c r="AD143" s="10">
        <f t="shared" si="37"/>
        <v>7.1996500812924558E-5</v>
      </c>
      <c r="AE143" s="11">
        <f t="shared" si="38"/>
        <v>2.1172502364232471E-5</v>
      </c>
    </row>
    <row r="144" spans="1:31" x14ac:dyDescent="0.2">
      <c r="A144" s="2">
        <v>135</v>
      </c>
      <c r="B144" s="5">
        <v>649</v>
      </c>
      <c r="C144" s="10">
        <f>'3 Data'!B144</f>
        <v>251.40899999999999</v>
      </c>
      <c r="D144" s="2">
        <f>'3 Data'!J144</f>
        <v>310.47800000000007</v>
      </c>
      <c r="E144" s="2">
        <f>'3 Data'!F144</f>
        <v>791.78800000000012</v>
      </c>
      <c r="F144" s="2">
        <f>'3 Data'!O144</f>
        <v>1839.6669999999999</v>
      </c>
      <c r="G144" s="14">
        <f>'4 Results'!$E$4*C144+'4 Results'!$E$5*D144+'4 Results'!$E$6*E144</f>
        <v>1762.3238537777415</v>
      </c>
      <c r="H144" s="14">
        <f t="shared" si="48"/>
        <v>77.343146222258383</v>
      </c>
      <c r="I144" s="14">
        <f t="shared" si="49"/>
        <v>5981.9622675576411</v>
      </c>
      <c r="J144" s="14">
        <f>'4 Results'!$E$4*C144</f>
        <v>244.49850428621914</v>
      </c>
      <c r="K144" s="14">
        <f>'4 Results'!$E$5*D144</f>
        <v>257.17515676314883</v>
      </c>
      <c r="L144" s="14">
        <f>'4 Results'!$E$6*E144</f>
        <v>1260.6501927283737</v>
      </c>
      <c r="M144" s="14">
        <f>('4 Results'!$E$6-'4 Results'!$E$25)*E144</f>
        <v>790.17367183469946</v>
      </c>
      <c r="N144" s="14"/>
      <c r="O144" s="10">
        <f t="shared" si="52"/>
        <v>63206.485280999994</v>
      </c>
      <c r="P144" s="10">
        <f t="shared" si="53"/>
        <v>96396.588484000036</v>
      </c>
      <c r="Q144" s="10">
        <f t="shared" si="54"/>
        <v>626928.23694400024</v>
      </c>
      <c r="R144" s="10">
        <f t="shared" si="55"/>
        <v>78056.963502000013</v>
      </c>
      <c r="S144" s="10">
        <f t="shared" si="56"/>
        <v>199062.62929200003</v>
      </c>
      <c r="T144" s="10">
        <f t="shared" si="57"/>
        <v>245832.75466400009</v>
      </c>
      <c r="U144" s="10">
        <f t="shared" si="45"/>
        <v>462508.84080299997</v>
      </c>
      <c r="V144" s="10">
        <f t="shared" si="46"/>
        <v>571176.13082600012</v>
      </c>
      <c r="W144" s="10">
        <f t="shared" si="47"/>
        <v>1456626.2545960001</v>
      </c>
      <c r="X144" s="11">
        <f t="shared" si="50"/>
        <v>3384374.6708889995</v>
      </c>
      <c r="Z144" s="29">
        <v>608.95880564044103</v>
      </c>
      <c r="AA144" s="2">
        <v>1.166458722730966E-3</v>
      </c>
      <c r="AB144" s="2">
        <v>1.7800196705344756E-2</v>
      </c>
      <c r="AC144" s="10">
        <f t="shared" si="51"/>
        <v>3.4915835161226396</v>
      </c>
      <c r="AD144" s="10">
        <f t="shared" si="37"/>
        <v>7.2496428402920592E-5</v>
      </c>
      <c r="AE144" s="11">
        <f t="shared" si="38"/>
        <v>2.0763194713276394E-5</v>
      </c>
    </row>
    <row r="145" spans="1:31" x14ac:dyDescent="0.2">
      <c r="A145" s="2">
        <v>136</v>
      </c>
      <c r="B145" s="5">
        <v>650</v>
      </c>
      <c r="C145" s="10">
        <f>'3 Data'!B145</f>
        <v>230.40500000000003</v>
      </c>
      <c r="D145" s="2">
        <f>'3 Data'!J145</f>
        <v>350.16600000000011</v>
      </c>
      <c r="E145" s="2">
        <f>'3 Data'!F145</f>
        <v>765.10599999999999</v>
      </c>
      <c r="F145" s="2">
        <f>'3 Data'!O145</f>
        <v>1730.2210000000002</v>
      </c>
      <c r="G145" s="14">
        <f>'4 Results'!$E$4*C145+'4 Results'!$E$5*D145+'4 Results'!$E$6*E145</f>
        <v>1732.2896464146284</v>
      </c>
      <c r="H145" s="14">
        <f t="shared" si="48"/>
        <v>-2.0686464146281196</v>
      </c>
      <c r="I145" s="14">
        <f t="shared" si="49"/>
        <v>4.2792979887537745</v>
      </c>
      <c r="J145" s="14">
        <f>'4 Results'!$E$4*C145</f>
        <v>224.07184261528556</v>
      </c>
      <c r="K145" s="14">
        <f>'4 Results'!$E$5*D145</f>
        <v>290.04952345455973</v>
      </c>
      <c r="L145" s="14">
        <f>'4 Results'!$E$6*E145</f>
        <v>1218.1682803447829</v>
      </c>
      <c r="M145" s="14">
        <f>('4 Results'!$E$6-'4 Results'!$E$25)*E145</f>
        <v>763.54607213390386</v>
      </c>
      <c r="N145" s="14"/>
      <c r="O145" s="10">
        <f t="shared" si="52"/>
        <v>53086.464025000016</v>
      </c>
      <c r="P145" s="10">
        <f t="shared" si="53"/>
        <v>122616.22755600007</v>
      </c>
      <c r="Q145" s="10">
        <f t="shared" si="54"/>
        <v>585387.19123600004</v>
      </c>
      <c r="R145" s="10">
        <f t="shared" si="55"/>
        <v>80679.997230000037</v>
      </c>
      <c r="S145" s="10">
        <f t="shared" si="56"/>
        <v>176284.24793000001</v>
      </c>
      <c r="T145" s="10">
        <f t="shared" si="57"/>
        <v>267914.10759600007</v>
      </c>
      <c r="U145" s="10">
        <f t="shared" si="45"/>
        <v>398651.56950500008</v>
      </c>
      <c r="V145" s="10">
        <f t="shared" si="46"/>
        <v>605864.56668600033</v>
      </c>
      <c r="W145" s="10">
        <f t="shared" si="47"/>
        <v>1323802.4684260001</v>
      </c>
      <c r="X145" s="11">
        <f t="shared" si="50"/>
        <v>2993664.7088410007</v>
      </c>
      <c r="Z145" s="29">
        <v>609.95843781323504</v>
      </c>
      <c r="AA145" s="2">
        <v>1.1363169072825096E-3</v>
      </c>
      <c r="AB145" s="2">
        <v>1.7972311384510893E-2</v>
      </c>
      <c r="AC145" s="10">
        <f t="shared" si="51"/>
        <v>3.3687845186124314</v>
      </c>
      <c r="AD145" s="10">
        <f t="shared" si="37"/>
        <v>6.8798130290308843E-5</v>
      </c>
      <c r="AE145" s="11">
        <f t="shared" si="38"/>
        <v>2.0422241289165655E-5</v>
      </c>
    </row>
    <row r="146" spans="1:31" x14ac:dyDescent="0.2">
      <c r="A146" s="2">
        <v>137</v>
      </c>
      <c r="B146" s="5">
        <v>651</v>
      </c>
      <c r="C146" s="10">
        <f>'3 Data'!B146</f>
        <v>234.40699999999998</v>
      </c>
      <c r="D146" s="2">
        <f>'3 Data'!J146</f>
        <v>254.11300000000006</v>
      </c>
      <c r="E146" s="2">
        <f>'3 Data'!F146</f>
        <v>708.06500000000005</v>
      </c>
      <c r="F146" s="2">
        <f>'3 Data'!O146</f>
        <v>1708.5419999999999</v>
      </c>
      <c r="G146" s="14">
        <f>'4 Results'!$E$4*C146+'4 Results'!$E$5*D146+'4 Results'!$E$6*E146</f>
        <v>1565.8008328860874</v>
      </c>
      <c r="H146" s="14">
        <f t="shared" si="48"/>
        <v>142.74116711391252</v>
      </c>
      <c r="I146" s="14">
        <f t="shared" si="49"/>
        <v>20375.040789041901</v>
      </c>
      <c r="J146" s="14">
        <f>'4 Results'!$E$4*C146</f>
        <v>227.96383937814383</v>
      </c>
      <c r="K146" s="14">
        <f>'4 Results'!$E$5*D146</f>
        <v>210.48689636803266</v>
      </c>
      <c r="L146" s="14">
        <f>'4 Results'!$E$6*E146</f>
        <v>1127.350097139911</v>
      </c>
      <c r="M146" s="14">
        <f>('4 Results'!$E$6-'4 Results'!$E$25)*E146</f>
        <v>706.62136954290338</v>
      </c>
      <c r="N146" s="14"/>
      <c r="O146" s="10">
        <f t="shared" si="52"/>
        <v>54946.64164899999</v>
      </c>
      <c r="P146" s="10">
        <f t="shared" si="53"/>
        <v>64573.416769000032</v>
      </c>
      <c r="Q146" s="10">
        <f t="shared" si="54"/>
        <v>501356.04422500008</v>
      </c>
      <c r="R146" s="10">
        <f t="shared" si="55"/>
        <v>59565.865991000006</v>
      </c>
      <c r="S146" s="10">
        <f t="shared" si="56"/>
        <v>165975.39245499999</v>
      </c>
      <c r="T146" s="10">
        <f t="shared" si="57"/>
        <v>179928.52134500004</v>
      </c>
      <c r="U146" s="10">
        <f t="shared" si="45"/>
        <v>400494.20459399995</v>
      </c>
      <c r="V146" s="10">
        <f t="shared" si="46"/>
        <v>434162.73324600008</v>
      </c>
      <c r="W146" s="10">
        <f t="shared" si="47"/>
        <v>1209758.7912300001</v>
      </c>
      <c r="X146" s="11">
        <f t="shared" si="50"/>
        <v>2919115.7657639999</v>
      </c>
      <c r="Z146" s="29">
        <v>610.95806998602905</v>
      </c>
      <c r="AA146" s="2">
        <v>1.1054412819197967E-3</v>
      </c>
      <c r="AB146" s="2">
        <v>1.7991503335589614E-2</v>
      </c>
      <c r="AC146" s="10">
        <f t="shared" si="51"/>
        <v>3.3671651869362318</v>
      </c>
      <c r="AD146" s="10">
        <f t="shared" si="37"/>
        <v>6.6968034899122207E-5</v>
      </c>
      <c r="AE146" s="11">
        <f t="shared" si="38"/>
        <v>1.9888550510958481E-5</v>
      </c>
    </row>
    <row r="147" spans="1:31" x14ac:dyDescent="0.2">
      <c r="A147" s="2">
        <v>138</v>
      </c>
      <c r="B147" s="5">
        <v>652</v>
      </c>
      <c r="C147" s="10">
        <f>'3 Data'!B147</f>
        <v>204.06200000000001</v>
      </c>
      <c r="D147" s="2">
        <f>'3 Data'!J147</f>
        <v>347.48800000000006</v>
      </c>
      <c r="E147" s="2">
        <f>'3 Data'!F147</f>
        <v>793.77800000000002</v>
      </c>
      <c r="F147" s="2">
        <f>'3 Data'!O147</f>
        <v>1679.4900000000002</v>
      </c>
      <c r="G147" s="14">
        <f>'4 Results'!$E$4*C147+'4 Results'!$E$5*D147+'4 Results'!$E$6*E147</f>
        <v>1750.1028003273932</v>
      </c>
      <c r="H147" s="14">
        <f t="shared" si="48"/>
        <v>-70.612800327392961</v>
      </c>
      <c r="I147" s="14">
        <f t="shared" si="49"/>
        <v>4986.1675700762671</v>
      </c>
      <c r="J147" s="14">
        <f>'4 Results'!$E$4*C147</f>
        <v>198.45293438840477</v>
      </c>
      <c r="K147" s="14">
        <f>'4 Results'!$E$5*D147</f>
        <v>287.83128232374941</v>
      </c>
      <c r="L147" s="14">
        <f>'4 Results'!$E$6*E147</f>
        <v>1263.818583615239</v>
      </c>
      <c r="M147" s="14">
        <f>('4 Results'!$E$6-'4 Results'!$E$25)*E147</f>
        <v>792.15961454531259</v>
      </c>
      <c r="N147" s="14"/>
      <c r="O147" s="10">
        <f t="shared" si="52"/>
        <v>41641.299844000008</v>
      </c>
      <c r="P147" s="10">
        <f t="shared" si="53"/>
        <v>120747.91014400004</v>
      </c>
      <c r="Q147" s="10">
        <f t="shared" si="54"/>
        <v>630083.51328399999</v>
      </c>
      <c r="R147" s="10">
        <f t="shared" si="55"/>
        <v>70909.096256000019</v>
      </c>
      <c r="S147" s="10">
        <f t="shared" si="56"/>
        <v>161979.926236</v>
      </c>
      <c r="T147" s="10">
        <f t="shared" si="57"/>
        <v>275828.32966400008</v>
      </c>
      <c r="U147" s="10">
        <f t="shared" si="45"/>
        <v>342720.08838000009</v>
      </c>
      <c r="V147" s="10">
        <f t="shared" si="46"/>
        <v>583602.62112000014</v>
      </c>
      <c r="W147" s="10">
        <f t="shared" si="47"/>
        <v>1333142.2132200003</v>
      </c>
      <c r="X147" s="11">
        <f t="shared" si="50"/>
        <v>2820686.6601000009</v>
      </c>
      <c r="Z147" s="29">
        <v>611.95770215882305</v>
      </c>
      <c r="AA147" s="2">
        <v>1.0781296376909852E-3</v>
      </c>
      <c r="AB147" s="2">
        <v>1.7573869870595612E-2</v>
      </c>
      <c r="AC147" s="10">
        <f t="shared" si="51"/>
        <v>3.1311116077671497</v>
      </c>
      <c r="AD147" s="10">
        <f t="shared" si="37"/>
        <v>5.9324889695846133E-5</v>
      </c>
      <c r="AE147" s="11">
        <f t="shared" si="38"/>
        <v>1.8946909956413769E-5</v>
      </c>
    </row>
    <row r="148" spans="1:31" x14ac:dyDescent="0.2">
      <c r="A148" s="2">
        <v>139</v>
      </c>
      <c r="B148" s="5">
        <v>653</v>
      </c>
      <c r="C148" s="10">
        <f>'3 Data'!B148</f>
        <v>208.06099999999998</v>
      </c>
      <c r="D148" s="2">
        <f>'3 Data'!J148</f>
        <v>329.81000000000012</v>
      </c>
      <c r="E148" s="2">
        <f>'3 Data'!F148</f>
        <v>711.38000000000011</v>
      </c>
      <c r="F148" s="2">
        <f>'3 Data'!O148</f>
        <v>1610.0709999999999</v>
      </c>
      <c r="G148" s="14">
        <f>'4 Results'!$E$4*C148+'4 Results'!$E$5*D148+'4 Results'!$E$6*E148</f>
        <v>1608.1583488729705</v>
      </c>
      <c r="H148" s="14">
        <f t="shared" si="48"/>
        <v>1.9126511270294486</v>
      </c>
      <c r="I148" s="14">
        <f t="shared" si="49"/>
        <v>3.65823433372702</v>
      </c>
      <c r="J148" s="14">
        <f>'4 Results'!$E$4*C148</f>
        <v>202.34201361246031</v>
      </c>
      <c r="K148" s="14">
        <f>'4 Results'!$E$5*D148</f>
        <v>273.18824023619754</v>
      </c>
      <c r="L148" s="14">
        <f>'4 Results'!$E$6*E148</f>
        <v>1132.6280950243126</v>
      </c>
      <c r="M148" s="14">
        <f>('4 Results'!$E$6-'4 Results'!$E$25)*E148</f>
        <v>709.9296107919904</v>
      </c>
      <c r="N148" s="14"/>
      <c r="O148" s="10">
        <f t="shared" si="52"/>
        <v>43289.37972099999</v>
      </c>
      <c r="P148" s="10">
        <f t="shared" si="53"/>
        <v>108774.63610000008</v>
      </c>
      <c r="Q148" s="10">
        <f t="shared" si="54"/>
        <v>506061.50440000015</v>
      </c>
      <c r="R148" s="10">
        <f t="shared" si="55"/>
        <v>68620.598410000021</v>
      </c>
      <c r="S148" s="10">
        <f t="shared" si="56"/>
        <v>148010.43418000001</v>
      </c>
      <c r="T148" s="10">
        <f t="shared" si="57"/>
        <v>234620.23780000012</v>
      </c>
      <c r="U148" s="10">
        <f t="shared" si="45"/>
        <v>334992.98233099992</v>
      </c>
      <c r="V148" s="10">
        <f t="shared" si="46"/>
        <v>531017.5165100001</v>
      </c>
      <c r="W148" s="10">
        <f t="shared" si="47"/>
        <v>1145372.30798</v>
      </c>
      <c r="X148" s="11">
        <f t="shared" si="50"/>
        <v>2592328.6250409996</v>
      </c>
      <c r="Z148" s="29">
        <v>612.95733433161797</v>
      </c>
      <c r="AA148" s="2">
        <v>1.0490648615755578E-3</v>
      </c>
      <c r="AB148" s="2">
        <v>1.736358106536616E-2</v>
      </c>
      <c r="AC148" s="10">
        <f t="shared" si="51"/>
        <v>3.2051871176413869</v>
      </c>
      <c r="AD148" s="10">
        <f t="shared" si="37"/>
        <v>5.8384158913232571E-5</v>
      </c>
      <c r="AE148" s="11">
        <f t="shared" si="38"/>
        <v>1.8215522766794328E-5</v>
      </c>
    </row>
    <row r="149" spans="1:31" x14ac:dyDescent="0.2">
      <c r="A149" s="2">
        <v>140</v>
      </c>
      <c r="B149" s="5">
        <v>654</v>
      </c>
      <c r="C149" s="10">
        <f>'3 Data'!B149</f>
        <v>219.39799999999997</v>
      </c>
      <c r="D149" s="2">
        <f>'3 Data'!J149</f>
        <v>306.80000000000013</v>
      </c>
      <c r="E149" s="2">
        <f>'3 Data'!F149</f>
        <v>658.68299999999999</v>
      </c>
      <c r="F149" s="2">
        <f>'3 Data'!O149</f>
        <v>1548.3309999999999</v>
      </c>
      <c r="G149" s="14">
        <f>'4 Results'!$E$4*C149+'4 Results'!$E$5*D149+'4 Results'!$E$6*E149</f>
        <v>1516.2222267754894</v>
      </c>
      <c r="H149" s="14">
        <f t="shared" si="48"/>
        <v>32.108773224510514</v>
      </c>
      <c r="I149" s="14">
        <f t="shared" ref="I149:I195" si="58">H149*H149</f>
        <v>1030.9733179830434</v>
      </c>
      <c r="J149" s="14">
        <f>'4 Results'!$E$4*C149</f>
        <v>213.36739274802375</v>
      </c>
      <c r="K149" s="14">
        <f>'4 Results'!$E$5*D149</f>
        <v>254.12859556855585</v>
      </c>
      <c r="L149" s="14">
        <f>'4 Results'!$E$6*E149</f>
        <v>1048.7262384589098</v>
      </c>
      <c r="M149" s="14">
        <f>('4 Results'!$E$6-'4 Results'!$E$25)*E149</f>
        <v>657.34005148486119</v>
      </c>
      <c r="N149" s="14"/>
      <c r="O149" s="10">
        <f t="shared" si="52"/>
        <v>48135.482403999988</v>
      </c>
      <c r="P149" s="10">
        <f t="shared" si="53"/>
        <v>94126.240000000078</v>
      </c>
      <c r="Q149" s="10">
        <f t="shared" si="54"/>
        <v>433863.29448899999</v>
      </c>
      <c r="R149" s="10">
        <f t="shared" si="55"/>
        <v>67311.306400000016</v>
      </c>
      <c r="S149" s="10">
        <f t="shared" si="56"/>
        <v>144513.73283399997</v>
      </c>
      <c r="T149" s="10">
        <f t="shared" si="57"/>
        <v>202083.94440000007</v>
      </c>
      <c r="U149" s="10">
        <f t="shared" si="45"/>
        <v>339700.7247379999</v>
      </c>
      <c r="V149" s="10">
        <f t="shared" si="46"/>
        <v>475027.95080000017</v>
      </c>
      <c r="W149" s="10">
        <f t="shared" si="47"/>
        <v>1019859.3080729999</v>
      </c>
      <c r="X149" s="11">
        <f t="shared" si="50"/>
        <v>2397328.8855609996</v>
      </c>
      <c r="Z149" s="29">
        <v>613.95696650441198</v>
      </c>
      <c r="AA149" s="2">
        <v>1.0223223087659438E-3</v>
      </c>
      <c r="AB149" s="2">
        <v>1.7395468245030306E-2</v>
      </c>
      <c r="AC149" s="10">
        <f t="shared" si="51"/>
        <v>3.0966264572290152</v>
      </c>
      <c r="AD149" s="10">
        <f t="shared" si="37"/>
        <v>5.5069708974340997E-5</v>
      </c>
      <c r="AE149" s="11">
        <f t="shared" si="38"/>
        <v>1.7783775258324041E-5</v>
      </c>
    </row>
    <row r="150" spans="1:31" x14ac:dyDescent="0.2">
      <c r="A150" s="2">
        <v>141</v>
      </c>
      <c r="B150" s="5">
        <v>655</v>
      </c>
      <c r="C150" s="10">
        <f>'3 Data'!B150</f>
        <v>238.73800000000006</v>
      </c>
      <c r="D150" s="2">
        <f>'3 Data'!J150</f>
        <v>306.80099999999993</v>
      </c>
      <c r="E150" s="2">
        <f>'3 Data'!F150</f>
        <v>651.67500000000007</v>
      </c>
      <c r="F150" s="2">
        <f>'3 Data'!O150</f>
        <v>1604.723</v>
      </c>
      <c r="G150" s="14">
        <f>'4 Results'!$E$4*C150+'4 Results'!$E$5*D150+'4 Results'!$E$6*E150</f>
        <v>1523.8736244222139</v>
      </c>
      <c r="H150" s="14">
        <f t="shared" si="48"/>
        <v>80.849375577786077</v>
      </c>
      <c r="I150" s="14">
        <f t="shared" si="58"/>
        <v>6536.6215313179118</v>
      </c>
      <c r="J150" s="14">
        <f>'4 Results'!$E$4*C150</f>
        <v>232.17579289636964</v>
      </c>
      <c r="K150" s="14">
        <f>'4 Results'!$E$5*D150</f>
        <v>254.12942388861947</v>
      </c>
      <c r="L150" s="14">
        <f>'4 Results'!$E$6*E150</f>
        <v>1037.5684076372247</v>
      </c>
      <c r="M150" s="14">
        <f>('4 Results'!$E$6-'4 Results'!$E$25)*E150</f>
        <v>650.34633966778699</v>
      </c>
      <c r="N150" s="14"/>
      <c r="O150" s="10">
        <f t="shared" si="52"/>
        <v>56995.832644000024</v>
      </c>
      <c r="P150" s="10">
        <f t="shared" si="53"/>
        <v>94126.853600999952</v>
      </c>
      <c r="Q150" s="10">
        <f t="shared" si="54"/>
        <v>424680.3056250001</v>
      </c>
      <c r="R150" s="10">
        <f t="shared" si="55"/>
        <v>73245.057138000004</v>
      </c>
      <c r="S150" s="10">
        <f t="shared" si="56"/>
        <v>155579.58615000005</v>
      </c>
      <c r="T150" s="10">
        <f t="shared" si="57"/>
        <v>199934.54167499999</v>
      </c>
      <c r="U150" s="10">
        <f t="shared" si="45"/>
        <v>383108.35957400006</v>
      </c>
      <c r="V150" s="10">
        <f t="shared" si="46"/>
        <v>492330.62112299987</v>
      </c>
      <c r="W150" s="10">
        <f t="shared" si="47"/>
        <v>1045757.8610250001</v>
      </c>
      <c r="X150" s="11">
        <f t="shared" si="50"/>
        <v>2575135.9067289997</v>
      </c>
      <c r="Z150" s="29">
        <v>614.95659867720599</v>
      </c>
      <c r="AA150" s="2">
        <v>1.007981784811275E-3</v>
      </c>
      <c r="AB150" s="2">
        <v>1.696507510866618E-2</v>
      </c>
      <c r="AC150" s="10">
        <f t="shared" si="51"/>
        <v>3.062407546509212</v>
      </c>
      <c r="AD150" s="10">
        <f t="shared" si="37"/>
        <v>5.236865948075175E-5</v>
      </c>
      <c r="AE150" s="11">
        <f t="shared" si="38"/>
        <v>1.7100486687490671E-5</v>
      </c>
    </row>
    <row r="151" spans="1:31" x14ac:dyDescent="0.2">
      <c r="A151" s="2">
        <v>142</v>
      </c>
      <c r="B151" s="5">
        <v>656</v>
      </c>
      <c r="C151" s="10">
        <f>'3 Data'!B151</f>
        <v>192.38900000000001</v>
      </c>
      <c r="D151" s="2">
        <f>'3 Data'!J151</f>
        <v>227.75799999999992</v>
      </c>
      <c r="E151" s="2">
        <f>'3 Data'!F151</f>
        <v>633.66099999999994</v>
      </c>
      <c r="F151" s="2">
        <f>'3 Data'!O151</f>
        <v>1530.32</v>
      </c>
      <c r="G151" s="14">
        <f>'4 Results'!$E$4*C151+'4 Results'!$E$5*D151+'4 Results'!$E$6*E151</f>
        <v>1384.644617402053</v>
      </c>
      <c r="H151" s="14">
        <f t="shared" si="48"/>
        <v>145.67538259794696</v>
      </c>
      <c r="I151" s="14">
        <f t="shared" si="58"/>
        <v>21221.317095058228</v>
      </c>
      <c r="J151" s="14">
        <f>'4 Results'!$E$4*C151</f>
        <v>187.10079090693418</v>
      </c>
      <c r="K151" s="14">
        <f>'4 Results'!$E$5*D151</f>
        <v>188.65652108703748</v>
      </c>
      <c r="L151" s="14">
        <f>'4 Results'!$E$6*E151</f>
        <v>1008.8873054080813</v>
      </c>
      <c r="M151" s="14">
        <f>('4 Results'!$E$6-'4 Results'!$E$25)*E151</f>
        <v>632.36906731151191</v>
      </c>
      <c r="N151" s="14"/>
      <c r="O151" s="10">
        <f t="shared" si="52"/>
        <v>37013.527321000001</v>
      </c>
      <c r="P151" s="10">
        <f t="shared" si="53"/>
        <v>51873.706563999964</v>
      </c>
      <c r="Q151" s="10">
        <f t="shared" si="54"/>
        <v>401526.26292099996</v>
      </c>
      <c r="R151" s="10">
        <f t="shared" si="55"/>
        <v>43818.133861999988</v>
      </c>
      <c r="S151" s="10">
        <f t="shared" si="56"/>
        <v>121909.406129</v>
      </c>
      <c r="T151" s="10">
        <f t="shared" si="57"/>
        <v>144321.36203799993</v>
      </c>
      <c r="U151" s="10">
        <f t="shared" si="45"/>
        <v>294416.73447999998</v>
      </c>
      <c r="V151" s="10">
        <f t="shared" si="46"/>
        <v>348542.62255999987</v>
      </c>
      <c r="W151" s="10">
        <f t="shared" si="47"/>
        <v>969704.10151999991</v>
      </c>
      <c r="X151" s="11">
        <f t="shared" si="50"/>
        <v>2341879.3023999999</v>
      </c>
      <c r="Z151" s="29">
        <v>615.95623085</v>
      </c>
      <c r="AA151" s="2">
        <v>1.0197951317273441E-3</v>
      </c>
      <c r="AB151" s="2">
        <v>1.6716893946034535E-2</v>
      </c>
      <c r="AC151" s="10">
        <f t="shared" si="51"/>
        <v>2.8932308756144791</v>
      </c>
      <c r="AD151" s="10">
        <f t="shared" si="37"/>
        <v>4.932324175841315E-5</v>
      </c>
      <c r="AE151" s="11">
        <f t="shared" si="38"/>
        <v>1.7047807063768329E-5</v>
      </c>
    </row>
    <row r="152" spans="1:31" x14ac:dyDescent="0.2">
      <c r="A152" s="2">
        <v>143</v>
      </c>
      <c r="B152" s="5">
        <v>657</v>
      </c>
      <c r="C152" s="10">
        <f>'3 Data'!B152</f>
        <v>220.73000000000008</v>
      </c>
      <c r="D152" s="2">
        <f>'3 Data'!J152</f>
        <v>275.7829999999999</v>
      </c>
      <c r="E152" s="2">
        <f>'3 Data'!F152</f>
        <v>678.02700000000004</v>
      </c>
      <c r="F152" s="2">
        <f>'3 Data'!O152</f>
        <v>1496.2670000000001</v>
      </c>
      <c r="G152" s="14">
        <f>'4 Results'!$E$4*C152+'4 Results'!$E$5*D152+'4 Results'!$E$6*E152</f>
        <v>1522.6242805933589</v>
      </c>
      <c r="H152" s="14">
        <f t="shared" si="48"/>
        <v>-26.357280593358837</v>
      </c>
      <c r="I152" s="14">
        <f t="shared" si="58"/>
        <v>694.70624027705037</v>
      </c>
      <c r="J152" s="14">
        <f>'4 Results'!$E$4*C152</f>
        <v>214.66277997644144</v>
      </c>
      <c r="K152" s="14">
        <f>'4 Results'!$E$5*D152</f>
        <v>228.43659215020529</v>
      </c>
      <c r="L152" s="14">
        <f>'4 Results'!$E$6*E152</f>
        <v>1079.5249084667121</v>
      </c>
      <c r="M152" s="14">
        <f>('4 Results'!$E$6-'4 Results'!$E$25)*E152</f>
        <v>676.64461218541544</v>
      </c>
      <c r="N152" s="14"/>
      <c r="O152" s="10">
        <f t="shared" si="52"/>
        <v>48721.732900000032</v>
      </c>
      <c r="P152" s="10">
        <f t="shared" si="53"/>
        <v>76056.263088999942</v>
      </c>
      <c r="Q152" s="10">
        <f t="shared" si="54"/>
        <v>459720.61272900004</v>
      </c>
      <c r="R152" s="10">
        <f t="shared" si="55"/>
        <v>60873.581590000002</v>
      </c>
      <c r="S152" s="10">
        <f t="shared" si="56"/>
        <v>149660.89971000006</v>
      </c>
      <c r="T152" s="10">
        <f t="shared" si="57"/>
        <v>186988.32014099995</v>
      </c>
      <c r="U152" s="10">
        <f t="shared" si="45"/>
        <v>330271.01491000014</v>
      </c>
      <c r="V152" s="10">
        <f t="shared" si="46"/>
        <v>412645.00206099986</v>
      </c>
      <c r="W152" s="10">
        <f t="shared" si="47"/>
        <v>1014509.4252090001</v>
      </c>
      <c r="X152" s="11">
        <f t="shared" si="50"/>
        <v>2238814.9352890002</v>
      </c>
      <c r="Z152" s="29">
        <v>616.95586302279401</v>
      </c>
      <c r="AA152" s="2">
        <v>1.0602120429726745E-3</v>
      </c>
      <c r="AB152" s="2">
        <v>1.6334607348447168E-2</v>
      </c>
      <c r="AC152" s="10">
        <f t="shared" si="51"/>
        <v>2.6084707409330181</v>
      </c>
      <c r="AD152" s="10">
        <f t="shared" si="37"/>
        <v>4.5173880853242305E-5</v>
      </c>
      <c r="AE152" s="11">
        <f t="shared" si="38"/>
        <v>1.7318147428053634E-5</v>
      </c>
    </row>
    <row r="153" spans="1:31" x14ac:dyDescent="0.2">
      <c r="A153" s="2">
        <v>144</v>
      </c>
      <c r="B153" s="5">
        <v>658</v>
      </c>
      <c r="C153" s="10">
        <f>'3 Data'!B153</f>
        <v>203.39099999999996</v>
      </c>
      <c r="D153" s="2">
        <f>'3 Data'!J153</f>
        <v>255.43600000000004</v>
      </c>
      <c r="E153" s="2">
        <f>'3 Data'!F153</f>
        <v>639.66200000000003</v>
      </c>
      <c r="F153" s="2">
        <f>'3 Data'!O153</f>
        <v>1434.5430000000001</v>
      </c>
      <c r="G153" s="14">
        <f>'4 Results'!$E$4*C153+'4 Results'!$E$5*D153+'4 Results'!$E$6*E153</f>
        <v>1427.8249769335812</v>
      </c>
      <c r="H153" s="14">
        <f t="shared" si="48"/>
        <v>6.7180230664189367</v>
      </c>
      <c r="I153" s="14">
        <f t="shared" si="58"/>
        <v>45.131833920936892</v>
      </c>
      <c r="J153" s="14">
        <f>'4 Results'!$E$4*C153</f>
        <v>197.80037820952467</v>
      </c>
      <c r="K153" s="14">
        <f>'4 Results'!$E$5*D153</f>
        <v>211.58276381241726</v>
      </c>
      <c r="L153" s="14">
        <f>'4 Results'!$E$6*E153</f>
        <v>1018.4418349116391</v>
      </c>
      <c r="M153" s="14">
        <f>('4 Results'!$E$6-'4 Results'!$E$25)*E153</f>
        <v>638.35783223934618</v>
      </c>
      <c r="N153" s="14"/>
      <c r="O153" s="10">
        <f t="shared" si="52"/>
        <v>41367.898880999986</v>
      </c>
      <c r="P153" s="10">
        <f t="shared" si="53"/>
        <v>65247.550096000021</v>
      </c>
      <c r="Q153" s="10">
        <f t="shared" si="54"/>
        <v>409167.47424400004</v>
      </c>
      <c r="R153" s="10">
        <f t="shared" si="55"/>
        <v>51953.383475999995</v>
      </c>
      <c r="S153" s="10">
        <f t="shared" si="56"/>
        <v>130101.49384199998</v>
      </c>
      <c r="T153" s="10">
        <f t="shared" si="57"/>
        <v>163392.70263200003</v>
      </c>
      <c r="U153" s="10">
        <f t="shared" si="45"/>
        <v>291773.13531299995</v>
      </c>
      <c r="V153" s="10">
        <f t="shared" si="46"/>
        <v>366433.9257480001</v>
      </c>
      <c r="W153" s="10">
        <f t="shared" si="47"/>
        <v>917622.64446600014</v>
      </c>
      <c r="X153" s="11">
        <f t="shared" si="50"/>
        <v>2057913.6188490004</v>
      </c>
      <c r="Z153" s="29">
        <v>617.95549519558801</v>
      </c>
      <c r="AA153" s="2">
        <v>1.0979278344486225E-3</v>
      </c>
      <c r="AB153" s="2">
        <v>1.594768087036158E-2</v>
      </c>
      <c r="AC153" s="10">
        <f t="shared" si="51"/>
        <v>2.7281697919819496</v>
      </c>
      <c r="AD153" s="10">
        <f t="shared" si="37"/>
        <v>4.7768623583099559E-5</v>
      </c>
      <c r="AE153" s="11">
        <f t="shared" si="38"/>
        <v>1.7509402722473812E-5</v>
      </c>
    </row>
    <row r="154" spans="1:31" x14ac:dyDescent="0.2">
      <c r="A154" s="2">
        <v>145</v>
      </c>
      <c r="B154" s="5">
        <v>659</v>
      </c>
      <c r="C154" s="10">
        <f>'3 Data'!B154</f>
        <v>259.74300000000005</v>
      </c>
      <c r="D154" s="2">
        <f>'3 Data'!J154</f>
        <v>175.73900000000003</v>
      </c>
      <c r="E154" s="2">
        <f>'3 Data'!F154</f>
        <v>578.63599999999997</v>
      </c>
      <c r="F154" s="2">
        <f>'3 Data'!O154</f>
        <v>1430.529</v>
      </c>
      <c r="G154" s="14">
        <f>'4 Results'!$E$4*C154+'4 Results'!$E$5*D154+'4 Results'!$E$6*E154</f>
        <v>1319.4504759212721</v>
      </c>
      <c r="H154" s="14">
        <f t="shared" si="48"/>
        <v>111.07852407872792</v>
      </c>
      <c r="I154" s="14">
        <f t="shared" si="58"/>
        <v>12338.438511508539</v>
      </c>
      <c r="J154" s="14">
        <f>'4 Results'!$E$4*C154</f>
        <v>252.60342708023751</v>
      </c>
      <c r="K154" s="14">
        <f>'4 Results'!$E$5*D154</f>
        <v>145.56813968912135</v>
      </c>
      <c r="L154" s="14">
        <f>'4 Results'!$E$6*E154</f>
        <v>921.27890915191324</v>
      </c>
      <c r="M154" s="14">
        <f>('4 Results'!$E$6-'4 Results'!$E$25)*E154</f>
        <v>577.45625442131359</v>
      </c>
      <c r="N154" s="14"/>
      <c r="O154" s="10">
        <f t="shared" si="52"/>
        <v>67466.426049000031</v>
      </c>
      <c r="P154" s="10">
        <f t="shared" si="53"/>
        <v>30884.196121000012</v>
      </c>
      <c r="Q154" s="10">
        <f t="shared" si="54"/>
        <v>334819.62049599999</v>
      </c>
      <c r="R154" s="10">
        <f t="shared" si="55"/>
        <v>45646.975077000017</v>
      </c>
      <c r="S154" s="10">
        <f t="shared" si="56"/>
        <v>150296.65054800003</v>
      </c>
      <c r="T154" s="10">
        <f t="shared" si="57"/>
        <v>101688.91200400001</v>
      </c>
      <c r="U154" s="10">
        <f t="shared" si="45"/>
        <v>371569.8940470001</v>
      </c>
      <c r="V154" s="10">
        <f t="shared" si="46"/>
        <v>251399.73593100003</v>
      </c>
      <c r="W154" s="10">
        <f t="shared" si="47"/>
        <v>827755.57844399998</v>
      </c>
      <c r="X154" s="11">
        <f t="shared" ref="X154:X172" si="59">F154*F154</f>
        <v>2046413.2198409999</v>
      </c>
      <c r="Z154" s="29">
        <v>618.95512736838202</v>
      </c>
      <c r="AA154" s="2">
        <v>1.0895847328615332E-3</v>
      </c>
      <c r="AB154" s="2">
        <v>1.5801383750336843E-2</v>
      </c>
      <c r="AC154" s="10">
        <f t="shared" si="51"/>
        <v>2.4625172321084787</v>
      </c>
      <c r="AD154" s="10">
        <f t="shared" si="37"/>
        <v>4.2397027421955976E-5</v>
      </c>
      <c r="AE154" s="11">
        <f t="shared" si="38"/>
        <v>1.7216946492453341E-5</v>
      </c>
    </row>
    <row r="155" spans="1:31" x14ac:dyDescent="0.2">
      <c r="A155" s="2">
        <v>146</v>
      </c>
      <c r="B155" s="5">
        <v>660</v>
      </c>
      <c r="C155" s="10">
        <f>'3 Data'!B155</f>
        <v>165.04499999999996</v>
      </c>
      <c r="D155" s="2">
        <f>'3 Data'!J155</f>
        <v>300.12</v>
      </c>
      <c r="E155" s="2">
        <f>'3 Data'!F155</f>
        <v>609.63099999999997</v>
      </c>
      <c r="F155" s="2">
        <f>'3 Data'!O155</f>
        <v>1329.4459999999999</v>
      </c>
      <c r="G155" s="14">
        <f>'4 Results'!$E$4*C155+'4 Results'!$E$5*D155+'4 Results'!$E$6*E155</f>
        <v>1379.7316061073705</v>
      </c>
      <c r="H155" s="14">
        <f t="shared" si="48"/>
        <v>-50.28560610737054</v>
      </c>
      <c r="I155" s="14">
        <f t="shared" si="58"/>
        <v>2528.6421815856215</v>
      </c>
      <c r="J155" s="14">
        <f>'4 Results'!$E$4*C155</f>
        <v>160.50839723287166</v>
      </c>
      <c r="K155" s="14">
        <f>'4 Results'!$E$5*D155</f>
        <v>248.59541754248681</v>
      </c>
      <c r="L155" s="14">
        <f>'4 Results'!$E$6*E155</f>
        <v>970.62779133201195</v>
      </c>
      <c r="M155" s="14">
        <f>('4 Results'!$E$6-'4 Results'!$E$25)*E155</f>
        <v>608.38806060998593</v>
      </c>
      <c r="N155" s="14"/>
      <c r="O155" s="10">
        <f t="shared" si="52"/>
        <v>27239.852024999986</v>
      </c>
      <c r="P155" s="10">
        <f t="shared" si="53"/>
        <v>90072.0144</v>
      </c>
      <c r="Q155" s="10">
        <f t="shared" si="54"/>
        <v>371649.95616099995</v>
      </c>
      <c r="R155" s="10">
        <f t="shared" si="55"/>
        <v>49533.30539999999</v>
      </c>
      <c r="S155" s="10">
        <f t="shared" si="56"/>
        <v>100616.54839499998</v>
      </c>
      <c r="T155" s="10">
        <f t="shared" si="57"/>
        <v>182962.45572</v>
      </c>
      <c r="U155" s="10">
        <f t="shared" si="45"/>
        <v>219418.41506999993</v>
      </c>
      <c r="V155" s="10">
        <f t="shared" si="46"/>
        <v>398993.33351999999</v>
      </c>
      <c r="W155" s="10">
        <f t="shared" si="47"/>
        <v>810471.49442599993</v>
      </c>
      <c r="X155" s="11">
        <f t="shared" si="59"/>
        <v>1767426.6669159997</v>
      </c>
      <c r="Z155" s="29">
        <v>619.95475954117603</v>
      </c>
      <c r="AA155" s="2">
        <v>1.0219896213308557E-3</v>
      </c>
      <c r="AB155" s="2">
        <v>1.5558937995543287E-2</v>
      </c>
      <c r="AC155" s="10">
        <f t="shared" si="51"/>
        <v>2.4512003011121442</v>
      </c>
      <c r="AD155" s="10">
        <f t="shared" si="37"/>
        <v>3.8976715294206774E-5</v>
      </c>
      <c r="AE155" s="11">
        <f t="shared" si="38"/>
        <v>1.5901073150375547E-5</v>
      </c>
    </row>
    <row r="156" spans="1:31" x14ac:dyDescent="0.2">
      <c r="A156" s="2">
        <v>147</v>
      </c>
      <c r="B156" s="5">
        <v>661</v>
      </c>
      <c r="C156" s="10">
        <f>'3 Data'!B156</f>
        <v>176.71600000000001</v>
      </c>
      <c r="D156" s="2">
        <f>'3 Data'!J156</f>
        <v>229.08699999999999</v>
      </c>
      <c r="E156" s="2">
        <f>'3 Data'!F156</f>
        <v>597.95800000000008</v>
      </c>
      <c r="F156" s="2">
        <f>'3 Data'!O156</f>
        <v>1321.4340000000002</v>
      </c>
      <c r="G156" s="14">
        <f>'4 Results'!$E$4*C156+'4 Results'!$E$5*D156+'4 Results'!$E$6*E156</f>
        <v>1313.658505863054</v>
      </c>
      <c r="H156" s="14">
        <f t="shared" si="48"/>
        <v>7.7754941369462358</v>
      </c>
      <c r="I156" s="14">
        <f t="shared" si="58"/>
        <v>60.458309073685285</v>
      </c>
      <c r="J156" s="14">
        <f>'4 Results'!$E$4*C156</f>
        <v>171.85859568847377</v>
      </c>
      <c r="K156" s="14">
        <f>'4 Results'!$E$5*D156</f>
        <v>189.75735845180486</v>
      </c>
      <c r="L156" s="14">
        <f>'4 Results'!$E$6*E156</f>
        <v>952.04255172277544</v>
      </c>
      <c r="M156" s="14">
        <f>('4 Results'!$E$6-'4 Results'!$E$25)*E156</f>
        <v>596.73885997632351</v>
      </c>
      <c r="N156" s="14"/>
      <c r="O156" s="10">
        <f t="shared" si="52"/>
        <v>31228.544656000002</v>
      </c>
      <c r="P156" s="10">
        <f t="shared" si="53"/>
        <v>52480.853568999992</v>
      </c>
      <c r="Q156" s="10">
        <f t="shared" si="54"/>
        <v>357553.76976400008</v>
      </c>
      <c r="R156" s="10">
        <f t="shared" si="55"/>
        <v>40483.338292</v>
      </c>
      <c r="S156" s="10">
        <f t="shared" si="56"/>
        <v>105668.74592800002</v>
      </c>
      <c r="T156" s="10">
        <f t="shared" si="57"/>
        <v>136984.40434600002</v>
      </c>
      <c r="U156" s="10">
        <f t="shared" si="45"/>
        <v>233518.53074400005</v>
      </c>
      <c r="V156" s="10">
        <f t="shared" si="46"/>
        <v>302723.35075800004</v>
      </c>
      <c r="W156" s="10">
        <f t="shared" si="47"/>
        <v>790162.03177200025</v>
      </c>
      <c r="X156" s="11">
        <f t="shared" si="59"/>
        <v>1746187.8163560005</v>
      </c>
      <c r="Z156" s="29">
        <v>620.95439171397095</v>
      </c>
      <c r="AA156" s="2">
        <v>9.3278994413832151E-4</v>
      </c>
      <c r="AB156" s="2">
        <v>1.4940726363177986E-2</v>
      </c>
      <c r="AC156" s="10">
        <f t="shared" si="51"/>
        <v>2.6933463809221463</v>
      </c>
      <c r="AD156" s="10">
        <f t="shared" si="37"/>
        <v>3.7535981579273177E-5</v>
      </c>
      <c r="AE156" s="11">
        <f t="shared" si="38"/>
        <v>1.393655930969474E-5</v>
      </c>
    </row>
    <row r="157" spans="1:31" x14ac:dyDescent="0.2">
      <c r="A157" s="2">
        <v>148</v>
      </c>
      <c r="B157" s="5">
        <v>662</v>
      </c>
      <c r="C157" s="10">
        <f>'3 Data'!B157</f>
        <v>178.38299999999998</v>
      </c>
      <c r="D157" s="2">
        <f>'3 Data'!J157</f>
        <v>207.07799999999997</v>
      </c>
      <c r="E157" s="2">
        <f>'3 Data'!F157</f>
        <v>590.94700000000012</v>
      </c>
      <c r="F157" s="2">
        <f>'3 Data'!O157</f>
        <v>1283.4000000000001</v>
      </c>
      <c r="G157" s="14">
        <f>'4 Results'!$E$4*C157+'4 Results'!$E$5*D157+'4 Results'!$E$6*E157</f>
        <v>1285.8865813502907</v>
      </c>
      <c r="H157" s="14">
        <f t="shared" si="48"/>
        <v>-2.4865813502906349</v>
      </c>
      <c r="I157" s="14">
        <f t="shared" si="58"/>
        <v>6.1830868116131974</v>
      </c>
      <c r="J157" s="14">
        <f>'4 Results'!$E$4*C157</f>
        <v>173.47977474986425</v>
      </c>
      <c r="K157" s="14">
        <f>'4 Results'!$E$5*D157</f>
        <v>171.52686216800973</v>
      </c>
      <c r="L157" s="14">
        <f>'4 Results'!$E$6*E157</f>
        <v>940.87994443241666</v>
      </c>
      <c r="M157" s="14">
        <f>('4 Results'!$E$6-'4 Results'!$E$25)*E157</f>
        <v>589.74215427576598</v>
      </c>
      <c r="N157" s="14"/>
      <c r="O157" s="10">
        <f t="shared" si="52"/>
        <v>31820.494688999992</v>
      </c>
      <c r="P157" s="10">
        <f t="shared" si="53"/>
        <v>42881.298083999987</v>
      </c>
      <c r="Q157" s="10">
        <f t="shared" si="54"/>
        <v>349218.35680900014</v>
      </c>
      <c r="R157" s="10">
        <f t="shared" si="55"/>
        <v>36939.194873999993</v>
      </c>
      <c r="S157" s="10">
        <f t="shared" si="56"/>
        <v>105414.89870100001</v>
      </c>
      <c r="T157" s="10">
        <f t="shared" si="57"/>
        <v>122372.12286600001</v>
      </c>
      <c r="U157" s="10">
        <f t="shared" si="45"/>
        <v>228936.74219999998</v>
      </c>
      <c r="V157" s="10">
        <f t="shared" si="46"/>
        <v>265763.90519999998</v>
      </c>
      <c r="W157" s="10">
        <f t="shared" si="47"/>
        <v>758421.37980000023</v>
      </c>
      <c r="X157" s="11">
        <f t="shared" si="59"/>
        <v>1647115.5600000003</v>
      </c>
      <c r="Z157" s="29">
        <v>621.95402388676496</v>
      </c>
      <c r="AA157" s="2">
        <v>8.5886191160932746E-4</v>
      </c>
      <c r="AB157" s="2">
        <v>1.4555733168633324E-2</v>
      </c>
      <c r="AC157" s="10">
        <f t="shared" si="51"/>
        <v>2.7849217242539628</v>
      </c>
      <c r="AD157" s="10">
        <f t="shared" si="37"/>
        <v>3.4815322453576967E-5</v>
      </c>
      <c r="AE157" s="11">
        <f t="shared" si="38"/>
        <v>1.2501364814087709E-5</v>
      </c>
    </row>
    <row r="158" spans="1:31" x14ac:dyDescent="0.2">
      <c r="A158" s="2">
        <v>149</v>
      </c>
      <c r="B158" s="5">
        <v>663</v>
      </c>
      <c r="C158" s="10">
        <f>'3 Data'!B158</f>
        <v>198.38800000000003</v>
      </c>
      <c r="D158" s="2">
        <f>'3 Data'!J158</f>
        <v>183.73500000000001</v>
      </c>
      <c r="E158" s="2">
        <f>'3 Data'!F158</f>
        <v>583.28000000000009</v>
      </c>
      <c r="F158" s="2">
        <f>'3 Data'!O158</f>
        <v>1280.3879999999999</v>
      </c>
      <c r="G158" s="14">
        <f>'4 Results'!$E$4*C158+'4 Results'!$E$5*D158+'4 Results'!$E$6*E158</f>
        <v>1273.7991655773626</v>
      </c>
      <c r="H158" s="14">
        <f t="shared" si="48"/>
        <v>6.5888344226373192</v>
      </c>
      <c r="I158" s="14">
        <f t="shared" si="58"/>
        <v>43.412739048930455</v>
      </c>
      <c r="J158" s="14">
        <f>'4 Results'!$E$4*C158</f>
        <v>192.9348959994847</v>
      </c>
      <c r="K158" s="14">
        <f>'4 Results'!$E$5*D158</f>
        <v>152.1913869191284</v>
      </c>
      <c r="L158" s="14">
        <f>'4 Results'!$E$6*E158</f>
        <v>928.67288265874936</v>
      </c>
      <c r="M158" s="14">
        <f>('4 Results'!$E$6-'4 Results'!$E$25)*E158</f>
        <v>582.09078605351874</v>
      </c>
      <c r="N158" s="14"/>
      <c r="O158" s="10">
        <f t="shared" si="52"/>
        <v>39357.798544000012</v>
      </c>
      <c r="P158" s="10">
        <f t="shared" si="53"/>
        <v>33758.550225000006</v>
      </c>
      <c r="Q158" s="10">
        <f t="shared" si="54"/>
        <v>340215.5584000001</v>
      </c>
      <c r="R158" s="10">
        <f t="shared" si="55"/>
        <v>36450.819180000006</v>
      </c>
      <c r="S158" s="10">
        <f t="shared" si="56"/>
        <v>115715.75264000004</v>
      </c>
      <c r="T158" s="10">
        <f t="shared" si="57"/>
        <v>107168.95080000002</v>
      </c>
      <c r="U158" s="10">
        <f t="shared" si="45"/>
        <v>254013.61454400004</v>
      </c>
      <c r="V158" s="10">
        <f t="shared" si="46"/>
        <v>235252.08918000001</v>
      </c>
      <c r="W158" s="10">
        <f t="shared" si="47"/>
        <v>746824.71264000004</v>
      </c>
      <c r="X158" s="11">
        <f t="shared" si="59"/>
        <v>1639393.4305439999</v>
      </c>
      <c r="Z158" s="29">
        <v>622.95365605955897</v>
      </c>
      <c r="AA158" s="2">
        <v>8.1638421825354184E-4</v>
      </c>
      <c r="AB158" s="2">
        <v>1.3978797139866841E-2</v>
      </c>
      <c r="AC158" s="10">
        <f t="shared" si="51"/>
        <v>2.7583396196853349</v>
      </c>
      <c r="AD158" s="10">
        <f t="shared" si="37"/>
        <v>3.1478363100087804E-5</v>
      </c>
      <c r="AE158" s="11">
        <f t="shared" si="38"/>
        <v>1.1412069375155038E-5</v>
      </c>
    </row>
    <row r="159" spans="1:31" x14ac:dyDescent="0.2">
      <c r="A159" s="2">
        <v>150</v>
      </c>
      <c r="B159" s="5">
        <v>664</v>
      </c>
      <c r="C159" s="10">
        <f>'3 Data'!B159</f>
        <v>159.37700000000001</v>
      </c>
      <c r="D159" s="2">
        <f>'3 Data'!J159</f>
        <v>181.06600000000003</v>
      </c>
      <c r="E159" s="2">
        <f>'3 Data'!F159</f>
        <v>545.25200000000018</v>
      </c>
      <c r="F159" s="2">
        <f>'3 Data'!O159</f>
        <v>1205.3290000000002</v>
      </c>
      <c r="G159" s="14">
        <f>'4 Results'!$E$4*C159+'4 Results'!$E$5*D159+'4 Results'!$E$6*E159</f>
        <v>1173.1031603418012</v>
      </c>
      <c r="H159" s="14">
        <f t="shared" si="48"/>
        <v>32.225839658198993</v>
      </c>
      <c r="I159" s="14">
        <f t="shared" si="58"/>
        <v>1038.504741675951</v>
      </c>
      <c r="J159" s="14">
        <f>'4 Results'!$E$4*C159</f>
        <v>154.99619392155711</v>
      </c>
      <c r="K159" s="14">
        <f>'4 Results'!$E$5*D159</f>
        <v>149.98060066889218</v>
      </c>
      <c r="L159" s="14">
        <f>'4 Results'!$E$6*E159</f>
        <v>868.12636575135184</v>
      </c>
      <c r="M159" s="14">
        <f>('4 Results'!$E$6-'4 Results'!$E$25)*E159</f>
        <v>544.14031901874444</v>
      </c>
      <c r="N159" s="14"/>
      <c r="O159" s="10">
        <f t="shared" si="52"/>
        <v>25401.028129000002</v>
      </c>
      <c r="P159" s="10">
        <f t="shared" si="53"/>
        <v>32784.896356000012</v>
      </c>
      <c r="Q159" s="10">
        <f t="shared" si="54"/>
        <v>297299.74350400019</v>
      </c>
      <c r="R159" s="10">
        <f t="shared" si="55"/>
        <v>28857.755882000005</v>
      </c>
      <c r="S159" s="10">
        <f t="shared" si="56"/>
        <v>86900.628004000027</v>
      </c>
      <c r="T159" s="10">
        <f t="shared" si="57"/>
        <v>98726.598632000052</v>
      </c>
      <c r="U159" s="10">
        <f t="shared" si="45"/>
        <v>192101.72003300005</v>
      </c>
      <c r="V159" s="10">
        <f t="shared" si="46"/>
        <v>218244.10071400006</v>
      </c>
      <c r="W159" s="10">
        <f t="shared" si="47"/>
        <v>657208.0479080003</v>
      </c>
      <c r="X159" s="11">
        <f t="shared" si="59"/>
        <v>1452817.9982410003</v>
      </c>
      <c r="Y159" s="10"/>
      <c r="Z159" s="29">
        <v>623.95328823235297</v>
      </c>
      <c r="AA159" s="2">
        <v>7.8592412274769896E-4</v>
      </c>
      <c r="AB159" s="2">
        <v>1.3655765682808926E-2</v>
      </c>
      <c r="AC159" s="10">
        <f t="shared" si="51"/>
        <v>2.8138051857661992</v>
      </c>
      <c r="AD159" s="10">
        <f t="shared" si="37"/>
        <v>3.0198870577054932E-5</v>
      </c>
      <c r="AE159" s="11">
        <f t="shared" si="38"/>
        <v>1.0732395664709738E-5</v>
      </c>
    </row>
    <row r="160" spans="1:31" x14ac:dyDescent="0.2">
      <c r="A160" s="2">
        <v>151</v>
      </c>
      <c r="B160" s="5">
        <v>665</v>
      </c>
      <c r="C160" s="10">
        <f>'3 Data'!B160</f>
        <v>180.38200000000006</v>
      </c>
      <c r="D160" s="2">
        <f>'3 Data'!J160</f>
        <v>168.72899999999993</v>
      </c>
      <c r="E160" s="2">
        <f>'3 Data'!F160</f>
        <v>516.23699999999997</v>
      </c>
      <c r="F160" s="2">
        <f>'3 Data'!O160</f>
        <v>1223.6689999999999</v>
      </c>
      <c r="G160" s="14">
        <f>'4 Results'!$E$4*C160+'4 Results'!$E$5*D160+'4 Results'!$E$6*E160</f>
        <v>1137.1153970433018</v>
      </c>
      <c r="H160" s="14">
        <f t="shared" si="48"/>
        <v>86.553602956698114</v>
      </c>
      <c r="I160" s="14">
        <f t="shared" si="58"/>
        <v>7491.526184785741</v>
      </c>
      <c r="J160" s="14">
        <f>'4 Results'!$E$4*C160</f>
        <v>175.423828105425</v>
      </c>
      <c r="K160" s="14">
        <f>'4 Results'!$E$5*D160</f>
        <v>139.76161604200399</v>
      </c>
      <c r="L160" s="14">
        <f>'4 Results'!$E$6*E160</f>
        <v>821.92995289587282</v>
      </c>
      <c r="M160" s="14">
        <f>('4 Results'!$E$6-'4 Results'!$E$25)*E160</f>
        <v>515.18447592907398</v>
      </c>
      <c r="N160" s="14"/>
      <c r="O160" s="10">
        <f t="shared" si="52"/>
        <v>32537.665924000023</v>
      </c>
      <c r="P160" s="10">
        <f t="shared" si="53"/>
        <v>28469.475440999977</v>
      </c>
      <c r="Q160" s="10">
        <f t="shared" si="54"/>
        <v>266500.64016899996</v>
      </c>
      <c r="R160" s="10">
        <f t="shared" si="55"/>
        <v>30435.674477999997</v>
      </c>
      <c r="S160" s="10">
        <f t="shared" si="56"/>
        <v>93119.862534000029</v>
      </c>
      <c r="T160" s="10">
        <f t="shared" si="57"/>
        <v>87104.152772999951</v>
      </c>
      <c r="U160" s="10">
        <f t="shared" si="45"/>
        <v>220727.86155800006</v>
      </c>
      <c r="V160" s="10">
        <f t="shared" si="46"/>
        <v>206468.44670099989</v>
      </c>
      <c r="W160" s="10">
        <f t="shared" si="47"/>
        <v>631703.21355299989</v>
      </c>
      <c r="X160" s="11">
        <f t="shared" si="59"/>
        <v>1497365.8215609996</v>
      </c>
      <c r="Z160" s="29">
        <v>624.95292040514698</v>
      </c>
      <c r="AA160" s="2">
        <v>7.6767621254062877E-4</v>
      </c>
      <c r="AB160" s="2">
        <v>1.3467580752730749E-2</v>
      </c>
      <c r="AC160" s="10">
        <f t="shared" ref="AC160:AC191" si="60">D119/E119*AB160/AA160*AB$3/AA$3</f>
        <v>2.8469527445697378</v>
      </c>
      <c r="AD160" s="10">
        <f t="shared" si="37"/>
        <v>2.9433908159547514E-5</v>
      </c>
      <c r="AE160" s="11">
        <f t="shared" si="38"/>
        <v>1.0338741384341412E-5</v>
      </c>
    </row>
    <row r="161" spans="1:31" x14ac:dyDescent="0.2">
      <c r="A161" s="2">
        <v>152</v>
      </c>
      <c r="B161" s="5">
        <v>666</v>
      </c>
      <c r="C161" s="10">
        <f>'3 Data'!B161</f>
        <v>171.04500000000002</v>
      </c>
      <c r="D161" s="2">
        <f>'3 Data'!J161</f>
        <v>238.08699999999999</v>
      </c>
      <c r="E161" s="2">
        <f>'3 Data'!F161</f>
        <v>504.88500000000005</v>
      </c>
      <c r="F161" s="2">
        <f>'3 Data'!O161</f>
        <v>1225.33</v>
      </c>
      <c r="G161" s="14">
        <f>'4 Results'!$E$4*C161+'4 Results'!$E$5*D161+'4 Results'!$E$6*E161</f>
        <v>1167.4115092989248</v>
      </c>
      <c r="H161" s="14">
        <f t="shared" si="48"/>
        <v>57.918490701075143</v>
      </c>
      <c r="I161" s="14">
        <f t="shared" si="58"/>
        <v>3354.5515650905277</v>
      </c>
      <c r="J161" s="14">
        <f>'4 Results'!$E$4*C161</f>
        <v>166.34347483835646</v>
      </c>
      <c r="K161" s="14">
        <f>'4 Results'!$E$5*D161</f>
        <v>197.21223902584984</v>
      </c>
      <c r="L161" s="14">
        <f>'4 Results'!$E$6*E161</f>
        <v>803.85579543471852</v>
      </c>
      <c r="M161" s="14">
        <f>('4 Results'!$E$6-'4 Results'!$E$25)*E161</f>
        <v>503.85562082812851</v>
      </c>
      <c r="N161" s="14"/>
      <c r="O161" s="10">
        <f t="shared" si="52"/>
        <v>29256.392025000005</v>
      </c>
      <c r="P161" s="10">
        <f t="shared" si="53"/>
        <v>56685.419568999998</v>
      </c>
      <c r="Q161" s="10">
        <f t="shared" si="54"/>
        <v>254908.86322500004</v>
      </c>
      <c r="R161" s="10">
        <f t="shared" si="55"/>
        <v>40723.590915000001</v>
      </c>
      <c r="S161" s="10">
        <f t="shared" si="56"/>
        <v>86358.054825000014</v>
      </c>
      <c r="T161" s="10">
        <f t="shared" si="57"/>
        <v>120206.554995</v>
      </c>
      <c r="U161" s="10">
        <f t="shared" si="45"/>
        <v>209586.56985</v>
      </c>
      <c r="V161" s="10">
        <f t="shared" si="46"/>
        <v>291735.14370999997</v>
      </c>
      <c r="W161" s="10">
        <f t="shared" si="47"/>
        <v>618650.73705</v>
      </c>
      <c r="X161" s="11">
        <f t="shared" si="59"/>
        <v>1501433.6088999999</v>
      </c>
      <c r="Z161" s="29">
        <v>625.95255257794099</v>
      </c>
      <c r="AA161" s="2">
        <v>7.472148371594165E-4</v>
      </c>
      <c r="AB161" s="2">
        <v>1.3073533346936074E-2</v>
      </c>
      <c r="AC161" s="10">
        <f t="shared" si="60"/>
        <v>2.5798168230708187</v>
      </c>
      <c r="AD161" s="10">
        <f t="shared" si="37"/>
        <v>2.520155486715145E-5</v>
      </c>
      <c r="AE161" s="11">
        <f t="shared" si="38"/>
        <v>9.7687380909290402E-6</v>
      </c>
    </row>
    <row r="162" spans="1:31" x14ac:dyDescent="0.2">
      <c r="A162" s="2">
        <v>153</v>
      </c>
      <c r="B162" s="5">
        <v>667</v>
      </c>
      <c r="C162" s="10">
        <f>'3 Data'!B162</f>
        <v>176.37800000000004</v>
      </c>
      <c r="D162" s="2">
        <f>'3 Data'!J162</f>
        <v>169.72699999999998</v>
      </c>
      <c r="E162" s="2">
        <f>'3 Data'!F162</f>
        <v>504.21900000000005</v>
      </c>
      <c r="F162" s="2">
        <f>'3 Data'!O162</f>
        <v>1201.3069999999998</v>
      </c>
      <c r="G162" s="14">
        <f>'4 Results'!$E$4*C162+'4 Results'!$E$5*D162+'4 Results'!$E$6*E162</f>
        <v>1114.9135851715218</v>
      </c>
      <c r="H162" s="14">
        <f t="shared" si="48"/>
        <v>86.393414828477944</v>
      </c>
      <c r="I162" s="14">
        <f t="shared" si="58"/>
        <v>7463.8221257254727</v>
      </c>
      <c r="J162" s="14">
        <f>'4 Results'!$E$4*C162</f>
        <v>171.52988631669817</v>
      </c>
      <c r="K162" s="14">
        <f>'4 Results'!$E$5*D162</f>
        <v>140.58827946565924</v>
      </c>
      <c r="L162" s="14">
        <f>'4 Results'!$E$6*E162</f>
        <v>802.79541938916452</v>
      </c>
      <c r="M162" s="14">
        <f>('4 Results'!$E$6-'4 Results'!$E$25)*E162</f>
        <v>503.19097869482778</v>
      </c>
      <c r="N162" s="14"/>
      <c r="O162" s="10">
        <f t="shared" si="52"/>
        <v>31109.198884000016</v>
      </c>
      <c r="P162" s="10">
        <f t="shared" si="53"/>
        <v>28807.254528999991</v>
      </c>
      <c r="Q162" s="10">
        <f t="shared" si="54"/>
        <v>254236.79996100004</v>
      </c>
      <c r="R162" s="10">
        <f t="shared" si="55"/>
        <v>29936.108806000004</v>
      </c>
      <c r="S162" s="10">
        <f t="shared" si="56"/>
        <v>88933.138782000024</v>
      </c>
      <c r="T162" s="10">
        <f t="shared" si="57"/>
        <v>85579.578213000001</v>
      </c>
      <c r="U162" s="10">
        <f t="shared" si="45"/>
        <v>211884.12604600002</v>
      </c>
      <c r="V162" s="10">
        <f t="shared" si="46"/>
        <v>203894.23318899993</v>
      </c>
      <c r="W162" s="10">
        <f t="shared" si="47"/>
        <v>605721.81423299992</v>
      </c>
      <c r="X162" s="11">
        <f t="shared" si="59"/>
        <v>1443138.5082489995</v>
      </c>
      <c r="Z162" s="29">
        <v>626.952184750735</v>
      </c>
      <c r="AA162" s="2">
        <v>7.295303959802456E-4</v>
      </c>
      <c r="AB162" s="2">
        <v>1.2519184514206104E-2</v>
      </c>
      <c r="AC162" s="10">
        <f t="shared" si="60"/>
        <v>2.562313244253215</v>
      </c>
      <c r="AD162" s="10">
        <f t="shared" si="37"/>
        <v>2.3401928778547623E-5</v>
      </c>
      <c r="AE162" s="11">
        <f t="shared" si="38"/>
        <v>9.1331256359985381E-6</v>
      </c>
    </row>
    <row r="163" spans="1:31" x14ac:dyDescent="0.2">
      <c r="A163" s="2">
        <v>154</v>
      </c>
      <c r="B163" s="5">
        <v>668</v>
      </c>
      <c r="C163" s="10">
        <f>'3 Data'!B163</f>
        <v>124.03299999999996</v>
      </c>
      <c r="D163" s="2">
        <f>'3 Data'!J163</f>
        <v>198.404</v>
      </c>
      <c r="E163" s="2">
        <f>'3 Data'!F163</f>
        <v>504.54799999999994</v>
      </c>
      <c r="F163" s="2">
        <f>'3 Data'!O163</f>
        <v>1113.251</v>
      </c>
      <c r="G163" s="14">
        <f>'4 Results'!$E$4*C163+'4 Results'!$E$5*D163+'4 Results'!$E$6*E163</f>
        <v>1088.2849494953161</v>
      </c>
      <c r="H163" s="14">
        <f t="shared" si="48"/>
        <v>24.966050504683835</v>
      </c>
      <c r="I163" s="14">
        <f t="shared" si="58"/>
        <v>623.30367780242398</v>
      </c>
      <c r="J163" s="14">
        <f>'4 Results'!$E$4*C163</f>
        <v>120.62369677351491</v>
      </c>
      <c r="K163" s="14">
        <f>'4 Results'!$E$5*D163</f>
        <v>164.34201393475794</v>
      </c>
      <c r="L163" s="14">
        <f>'4 Results'!$E$6*E163</f>
        <v>803.31923878704322</v>
      </c>
      <c r="M163" s="14">
        <f>('4 Results'!$E$6-'4 Results'!$E$25)*E163</f>
        <v>503.51930791683361</v>
      </c>
      <c r="N163" s="14"/>
      <c r="O163" s="10">
        <f t="shared" si="52"/>
        <v>15384.18508899999</v>
      </c>
      <c r="P163" s="10">
        <f t="shared" si="53"/>
        <v>39364.147215999998</v>
      </c>
      <c r="Q163" s="10">
        <f t="shared" si="54"/>
        <v>254568.68430399994</v>
      </c>
      <c r="R163" s="10">
        <f t="shared" si="55"/>
        <v>24608.643331999992</v>
      </c>
      <c r="S163" s="10">
        <f t="shared" si="56"/>
        <v>62580.602083999969</v>
      </c>
      <c r="T163" s="10">
        <f t="shared" si="57"/>
        <v>100104.34139199999</v>
      </c>
      <c r="U163" s="10">
        <f t="shared" si="45"/>
        <v>138079.86128299995</v>
      </c>
      <c r="V163" s="10">
        <f t="shared" si="46"/>
        <v>220873.45140399999</v>
      </c>
      <c r="W163" s="10">
        <f t="shared" si="47"/>
        <v>561688.56554799993</v>
      </c>
      <c r="X163" s="11">
        <f t="shared" si="59"/>
        <v>1239327.7890009999</v>
      </c>
      <c r="Z163" s="29">
        <v>627.95181692352901</v>
      </c>
      <c r="AA163" s="2">
        <v>7.1269212469142809E-4</v>
      </c>
      <c r="AB163" s="2">
        <v>1.2037301592868588E-2</v>
      </c>
      <c r="AC163" s="10">
        <f t="shared" si="60"/>
        <v>2.5538317164040545</v>
      </c>
      <c r="AD163" s="10">
        <f t="shared" si="37"/>
        <v>2.1909041495545847E-5</v>
      </c>
      <c r="AE163" s="11">
        <f t="shared" si="38"/>
        <v>8.5788900477730253E-6</v>
      </c>
    </row>
    <row r="164" spans="1:31" x14ac:dyDescent="0.2">
      <c r="A164" s="2">
        <v>155</v>
      </c>
      <c r="B164" s="5">
        <v>669</v>
      </c>
      <c r="C164" s="10">
        <f>'3 Data'!B164</f>
        <v>160.04199999999997</v>
      </c>
      <c r="D164" s="2">
        <f>'3 Data'!J164</f>
        <v>183.73300000000006</v>
      </c>
      <c r="E164" s="2">
        <f>'3 Data'!F164</f>
        <v>478.87300000000022</v>
      </c>
      <c r="F164" s="2">
        <f>'3 Data'!O164</f>
        <v>1041.5250000000001</v>
      </c>
      <c r="G164" s="14">
        <f>'4 Results'!$E$4*C164+'4 Results'!$E$5*D164+'4 Results'!$E$6*E164</f>
        <v>1070.2732730234129</v>
      </c>
      <c r="H164" s="14">
        <f t="shared" si="48"/>
        <v>-28.748273023412821</v>
      </c>
      <c r="I164" s="14">
        <f t="shared" si="58"/>
        <v>826.46320182868533</v>
      </c>
      <c r="J164" s="14">
        <f>'4 Results'!$E$4*C164</f>
        <v>155.64291502283163</v>
      </c>
      <c r="K164" s="14">
        <f>'4 Results'!$E$5*D164</f>
        <v>152.18973027900088</v>
      </c>
      <c r="L164" s="14">
        <f>'4 Results'!$E$6*E164</f>
        <v>762.44062772158043</v>
      </c>
      <c r="M164" s="14">
        <f>('4 Results'!$E$6-'4 Results'!$E$25)*E164</f>
        <v>477.89665510527834</v>
      </c>
      <c r="N164" s="14"/>
      <c r="O164" s="10">
        <f t="shared" si="52"/>
        <v>25613.441763999992</v>
      </c>
      <c r="P164" s="10">
        <f t="shared" si="53"/>
        <v>33757.81528900002</v>
      </c>
      <c r="Q164" s="10">
        <f t="shared" si="54"/>
        <v>229319.3501290002</v>
      </c>
      <c r="R164" s="10">
        <f t="shared" si="55"/>
        <v>29404.996786000003</v>
      </c>
      <c r="S164" s="10">
        <f t="shared" si="56"/>
        <v>76639.792666000023</v>
      </c>
      <c r="T164" s="10">
        <f t="shared" si="57"/>
        <v>87984.772909000065</v>
      </c>
      <c r="U164" s="10">
        <f t="shared" si="45"/>
        <v>166687.74404999998</v>
      </c>
      <c r="V164" s="10">
        <f t="shared" si="46"/>
        <v>191362.51282500007</v>
      </c>
      <c r="W164" s="10">
        <f t="shared" si="47"/>
        <v>498758.20132500026</v>
      </c>
      <c r="X164" s="11">
        <f t="shared" si="59"/>
        <v>1084774.3256250003</v>
      </c>
      <c r="Z164" s="29">
        <v>628.95144909632302</v>
      </c>
      <c r="AA164" s="2">
        <v>6.9477927386577497E-4</v>
      </c>
      <c r="AB164" s="2">
        <v>1.1535602515236564E-2</v>
      </c>
      <c r="AC164" s="10">
        <f t="shared" si="60"/>
        <v>2.4883443279038393</v>
      </c>
      <c r="AD164" s="10">
        <f t="shared" ref="AD164:AD213" si="61">AC164*AB164*AA164</f>
        <v>1.9943327161384544E-5</v>
      </c>
      <c r="AE164" s="11">
        <f t="shared" ref="AE164:AE213" si="62">AA164*AB164</f>
        <v>8.0146975391402671E-6</v>
      </c>
    </row>
    <row r="165" spans="1:31" x14ac:dyDescent="0.2">
      <c r="A165" s="2">
        <v>156</v>
      </c>
      <c r="B165" s="5">
        <v>670</v>
      </c>
      <c r="C165" s="10">
        <f>'3 Data'!B165</f>
        <v>143.37100000000004</v>
      </c>
      <c r="D165" s="2">
        <f>'3 Data'!J165</f>
        <v>146.38300000000004</v>
      </c>
      <c r="E165" s="2">
        <f>'3 Data'!F165</f>
        <v>494.88400000000007</v>
      </c>
      <c r="F165" s="2">
        <f>'3 Data'!O165</f>
        <v>1035.1850000000002</v>
      </c>
      <c r="G165" s="14">
        <f>'4 Results'!$E$4*C165+'4 Results'!$E$5*D165+'4 Results'!$E$6*E165</f>
        <v>1048.6147688256451</v>
      </c>
      <c r="H165" s="14">
        <f t="shared" si="48"/>
        <v>-13.429768825644942</v>
      </c>
      <c r="I165" s="14">
        <f t="shared" si="58"/>
        <v>180.35869071026471</v>
      </c>
      <c r="J165" s="14">
        <f>'4 Results'!$E$4*C165</f>
        <v>139.43015189599231</v>
      </c>
      <c r="K165" s="14">
        <f>'4 Results'!$E$5*D165</f>
        <v>121.25197589671417</v>
      </c>
      <c r="L165" s="14">
        <f>'4 Results'!$E$6*E165</f>
        <v>787.9326410329387</v>
      </c>
      <c r="M165" s="14">
        <f>('4 Results'!$E$6-'4 Results'!$E$25)*E165</f>
        <v>493.87501125584549</v>
      </c>
      <c r="N165" s="14"/>
      <c r="O165" s="10">
        <f t="shared" si="52"/>
        <v>20555.243641000012</v>
      </c>
      <c r="P165" s="10">
        <f t="shared" si="53"/>
        <v>21427.982689000011</v>
      </c>
      <c r="Q165" s="10">
        <f t="shared" si="54"/>
        <v>244910.17345600008</v>
      </c>
      <c r="R165" s="10">
        <f t="shared" si="55"/>
        <v>20987.077093000011</v>
      </c>
      <c r="S165" s="10">
        <f t="shared" si="56"/>
        <v>70952.013964000027</v>
      </c>
      <c r="T165" s="10">
        <f t="shared" si="57"/>
        <v>72442.604572000026</v>
      </c>
      <c r="U165" s="10">
        <f t="shared" si="45"/>
        <v>148415.50863500006</v>
      </c>
      <c r="V165" s="10">
        <f t="shared" si="46"/>
        <v>151533.48585500006</v>
      </c>
      <c r="W165" s="10">
        <f t="shared" si="47"/>
        <v>512296.49354000017</v>
      </c>
      <c r="X165" s="11">
        <f t="shared" si="59"/>
        <v>1071607.9842250003</v>
      </c>
      <c r="Z165" s="29">
        <v>629.95108126911805</v>
      </c>
      <c r="AA165" s="2">
        <v>6.7999958844081184E-4</v>
      </c>
      <c r="AB165" s="2">
        <v>1.1724053440323541E-2</v>
      </c>
      <c r="AC165" s="10">
        <f t="shared" si="60"/>
        <v>2.3851190651502097</v>
      </c>
      <c r="AD165" s="10">
        <f t="shared" si="61"/>
        <v>1.9015007590783823E-5</v>
      </c>
      <c r="AE165" s="11">
        <f t="shared" si="62"/>
        <v>7.972351514278093E-6</v>
      </c>
    </row>
    <row r="166" spans="1:31" x14ac:dyDescent="0.2">
      <c r="A166" s="2">
        <v>157</v>
      </c>
      <c r="B166" s="5">
        <v>671</v>
      </c>
      <c r="C166" s="10">
        <f>'3 Data'!B166</f>
        <v>144.37100000000004</v>
      </c>
      <c r="D166" s="2">
        <f>'3 Data'!J166</f>
        <v>165.05799999999999</v>
      </c>
      <c r="E166" s="2">
        <f>'3 Data'!F166</f>
        <v>426.51100000000002</v>
      </c>
      <c r="F166" s="2">
        <f>'3 Data'!O166</f>
        <v>984.47799999999984</v>
      </c>
      <c r="G166" s="14">
        <f>'4 Results'!$E$4*C166+'4 Results'!$E$5*D166+'4 Results'!$E$6*E166</f>
        <v>956.19566140950076</v>
      </c>
      <c r="H166" s="14">
        <f t="shared" si="48"/>
        <v>28.28233859049908</v>
      </c>
      <c r="I166" s="14">
        <f t="shared" si="58"/>
        <v>799.89067614763349</v>
      </c>
      <c r="J166" s="14">
        <f>'4 Results'!$E$4*C166</f>
        <v>140.40266483023979</v>
      </c>
      <c r="K166" s="14">
        <f>'4 Results'!$E$5*D166</f>
        <v>136.72085308785748</v>
      </c>
      <c r="L166" s="14">
        <f>'4 Results'!$E$6*E166</f>
        <v>679.07214349140349</v>
      </c>
      <c r="M166" s="14">
        <f>('4 Results'!$E$6-'4 Results'!$E$25)*E166</f>
        <v>425.64141278712162</v>
      </c>
      <c r="N166" s="14"/>
      <c r="O166" s="10">
        <f t="shared" si="52"/>
        <v>20842.98564100001</v>
      </c>
      <c r="P166" s="10">
        <f t="shared" si="53"/>
        <v>27244.143363999996</v>
      </c>
      <c r="Q166" s="10">
        <f t="shared" si="54"/>
        <v>181911.63312100002</v>
      </c>
      <c r="R166" s="10">
        <f t="shared" si="55"/>
        <v>23829.588518000004</v>
      </c>
      <c r="S166" s="10">
        <f t="shared" si="56"/>
        <v>61575.819581000018</v>
      </c>
      <c r="T166" s="10">
        <f t="shared" si="57"/>
        <v>70399.052637999994</v>
      </c>
      <c r="U166" s="10">
        <f t="shared" si="45"/>
        <v>142130.07333800002</v>
      </c>
      <c r="V166" s="10">
        <f t="shared" si="46"/>
        <v>162495.96972399997</v>
      </c>
      <c r="W166" s="10">
        <f t="shared" si="47"/>
        <v>419890.69625799998</v>
      </c>
      <c r="X166" s="11">
        <f t="shared" si="59"/>
        <v>969196.93248399964</v>
      </c>
      <c r="Z166" s="29">
        <v>630.95071344191194</v>
      </c>
      <c r="AA166" s="2">
        <v>6.6269026618105643E-4</v>
      </c>
      <c r="AB166" s="2">
        <v>1.1061859607402131E-2</v>
      </c>
      <c r="AC166" s="10">
        <f t="shared" si="60"/>
        <v>2.2855855838194659</v>
      </c>
      <c r="AD166" s="10">
        <f t="shared" si="61"/>
        <v>1.6754683254315826E-5</v>
      </c>
      <c r="AE166" s="11">
        <f t="shared" si="62"/>
        <v>7.3305866876867941E-6</v>
      </c>
    </row>
    <row r="167" spans="1:31" x14ac:dyDescent="0.2">
      <c r="A167" s="2">
        <v>158</v>
      </c>
      <c r="B167" s="5">
        <v>672</v>
      </c>
      <c r="C167" s="10">
        <f>'3 Data'!B167</f>
        <v>111.36200000000002</v>
      </c>
      <c r="D167" s="2">
        <f>'3 Data'!J167</f>
        <v>222.40899999999999</v>
      </c>
      <c r="E167" s="2">
        <f>'3 Data'!F167</f>
        <v>484.53199999999998</v>
      </c>
      <c r="F167" s="2">
        <f>'3 Data'!O167</f>
        <v>987.81399999999985</v>
      </c>
      <c r="G167" s="14">
        <f>'4 Results'!$E$4*C167+'4 Results'!$E$5*D167+'4 Results'!$E$6*E167</f>
        <v>1063.9774622458685</v>
      </c>
      <c r="H167" s="14">
        <f t="shared" si="48"/>
        <v>-76.163462245868686</v>
      </c>
      <c r="I167" s="14">
        <f t="shared" si="58"/>
        <v>5800.8729812778647</v>
      </c>
      <c r="J167" s="14">
        <f>'4 Results'!$E$4*C167</f>
        <v>108.30098538366543</v>
      </c>
      <c r="K167" s="14">
        <f>'4 Results'!$E$5*D167</f>
        <v>184.22583706586346</v>
      </c>
      <c r="L167" s="14">
        <f>'4 Results'!$E$6*E167</f>
        <v>771.45063979633971</v>
      </c>
      <c r="M167" s="14">
        <f>('4 Results'!$E$6-'4 Results'!$E$25)*E167</f>
        <v>483.54411731601203</v>
      </c>
      <c r="N167" s="14"/>
      <c r="O167" s="10">
        <f t="shared" si="52"/>
        <v>12401.495044000005</v>
      </c>
      <c r="P167" s="10">
        <f t="shared" si="53"/>
        <v>49465.763281</v>
      </c>
      <c r="Q167" s="10">
        <f t="shared" si="54"/>
        <v>234771.25902399997</v>
      </c>
      <c r="R167" s="10">
        <f t="shared" si="55"/>
        <v>24767.911058000005</v>
      </c>
      <c r="S167" s="10">
        <f t="shared" si="56"/>
        <v>53958.452584000006</v>
      </c>
      <c r="T167" s="10">
        <f t="shared" si="57"/>
        <v>107764.277588</v>
      </c>
      <c r="U167" s="10">
        <f t="shared" si="45"/>
        <v>110004.942668</v>
      </c>
      <c r="V167" s="10">
        <f t="shared" si="46"/>
        <v>219698.72392599995</v>
      </c>
      <c r="W167" s="10">
        <f t="shared" si="47"/>
        <v>478627.49304799992</v>
      </c>
      <c r="X167" s="11">
        <f t="shared" si="59"/>
        <v>975776.49859599967</v>
      </c>
      <c r="Z167" s="29">
        <v>631.95034561470595</v>
      </c>
      <c r="AA167" s="2">
        <v>6.4913274806450223E-4</v>
      </c>
      <c r="AB167" s="2">
        <v>1.0723684095940279E-2</v>
      </c>
      <c r="AC167" s="10">
        <f t="shared" si="60"/>
        <v>2.4935863882142146</v>
      </c>
      <c r="AD167" s="10">
        <f t="shared" si="61"/>
        <v>1.7358090558535679E-5</v>
      </c>
      <c r="AE167" s="11">
        <f t="shared" si="62"/>
        <v>6.9610945265733108E-6</v>
      </c>
    </row>
    <row r="168" spans="1:31" x14ac:dyDescent="0.2">
      <c r="A168" s="2">
        <v>159</v>
      </c>
      <c r="B168" s="5">
        <v>673</v>
      </c>
      <c r="C168" s="10">
        <f>'3 Data'!B168</f>
        <v>150.70699999999999</v>
      </c>
      <c r="D168" s="2">
        <f>'3 Data'!J168</f>
        <v>158.38900000000001</v>
      </c>
      <c r="E168" s="2">
        <f>'3 Data'!F168</f>
        <v>421.84699999999998</v>
      </c>
      <c r="F168" s="2">
        <f>'3 Data'!O168</f>
        <v>947.45400000000006</v>
      </c>
      <c r="G168" s="14">
        <f>'4 Results'!$E$4*C168+'4 Results'!$E$5*D168+'4 Results'!$E$6*E168</f>
        <v>949.40762022419813</v>
      </c>
      <c r="H168" s="14">
        <f t="shared" si="48"/>
        <v>-1.9536202241980618</v>
      </c>
      <c r="I168" s="14">
        <f t="shared" si="58"/>
        <v>3.8166319803956852</v>
      </c>
      <c r="J168" s="14">
        <f>'4 Results'!$E$4*C168</f>
        <v>146.56450678163162</v>
      </c>
      <c r="K168" s="14">
        <f>'4 Results'!$E$5*D168</f>
        <v>131.19678658249015</v>
      </c>
      <c r="L168" s="14">
        <f>'4 Results'!$E$6*E168</f>
        <v>671.64632686007633</v>
      </c>
      <c r="M168" s="14">
        <f>('4 Results'!$E$6-'4 Results'!$E$25)*E168</f>
        <v>420.98692193169433</v>
      </c>
      <c r="N168" s="14"/>
      <c r="O168" s="10">
        <f t="shared" si="52"/>
        <v>22712.599848999998</v>
      </c>
      <c r="P168" s="10">
        <f t="shared" si="53"/>
        <v>25087.075321000004</v>
      </c>
      <c r="Q168" s="10">
        <f t="shared" si="54"/>
        <v>177954.89140899997</v>
      </c>
      <c r="R168" s="10">
        <f t="shared" si="55"/>
        <v>23870.331022999999</v>
      </c>
      <c r="S168" s="10">
        <f t="shared" si="56"/>
        <v>63575.295828999995</v>
      </c>
      <c r="T168" s="10">
        <f t="shared" si="57"/>
        <v>66815.924482999995</v>
      </c>
      <c r="U168" s="10">
        <f t="shared" si="45"/>
        <v>142787.94997799999</v>
      </c>
      <c r="V168" s="10">
        <f t="shared" si="46"/>
        <v>150066.29160600001</v>
      </c>
      <c r="W168" s="10">
        <f t="shared" si="47"/>
        <v>399680.627538</v>
      </c>
      <c r="X168" s="11">
        <f t="shared" si="59"/>
        <v>897669.08211600012</v>
      </c>
      <c r="Z168" s="29">
        <v>632.94997778749996</v>
      </c>
      <c r="AA168" s="2">
        <v>6.3584589537902983E-4</v>
      </c>
      <c r="AB168" s="2">
        <v>1.0336757617854686E-2</v>
      </c>
      <c r="AC168" s="10">
        <f t="shared" si="60"/>
        <v>2.3508614721005934</v>
      </c>
      <c r="AD168" s="10">
        <f t="shared" si="61"/>
        <v>1.5451236620198507E-5</v>
      </c>
      <c r="AE168" s="11">
        <f t="shared" si="62"/>
        <v>6.57258490284082E-6</v>
      </c>
    </row>
    <row r="169" spans="1:31" x14ac:dyDescent="0.2">
      <c r="A169" s="2">
        <v>160</v>
      </c>
      <c r="B169" s="5">
        <v>674</v>
      </c>
      <c r="C169" s="10">
        <f>'3 Data'!B169</f>
        <v>173.04500000000002</v>
      </c>
      <c r="D169" s="2">
        <f>'3 Data'!J169</f>
        <v>148.05100000000004</v>
      </c>
      <c r="E169" s="2">
        <f>'3 Data'!F169</f>
        <v>387.15899999999993</v>
      </c>
      <c r="F169" s="2">
        <f>'3 Data'!O169</f>
        <v>949.78200000000015</v>
      </c>
      <c r="G169" s="14">
        <f>'4 Results'!$E$4*C169+'4 Results'!$E$5*D169+'4 Results'!$E$6*E169</f>
        <v>907.33972621264934</v>
      </c>
      <c r="H169" s="14">
        <f t="shared" si="48"/>
        <v>42.442273787350814</v>
      </c>
      <c r="I169" s="14">
        <f t="shared" si="58"/>
        <v>1801.3466042404459</v>
      </c>
      <c r="J169" s="14">
        <f>'4 Results'!$E$4*C169</f>
        <v>168.28850070685135</v>
      </c>
      <c r="K169" s="14">
        <f>'4 Results'!$E$5*D169</f>
        <v>122.63361376310384</v>
      </c>
      <c r="L169" s="14">
        <f>'4 Results'!$E$6*E169</f>
        <v>616.41761174269413</v>
      </c>
      <c r="M169" s="14">
        <f>('4 Results'!$E$6-'4 Results'!$E$25)*E169</f>
        <v>386.36964517503463</v>
      </c>
      <c r="N169" s="14"/>
      <c r="O169" s="10">
        <f t="shared" si="52"/>
        <v>29944.572025000005</v>
      </c>
      <c r="P169" s="10">
        <f t="shared" si="53"/>
        <v>21919.098601000012</v>
      </c>
      <c r="Q169" s="10">
        <f t="shared" si="54"/>
        <v>149892.09128099994</v>
      </c>
      <c r="R169" s="10">
        <f t="shared" si="55"/>
        <v>25619.48529500001</v>
      </c>
      <c r="S169" s="10">
        <f t="shared" si="56"/>
        <v>66995.929154999991</v>
      </c>
      <c r="T169" s="10">
        <f t="shared" si="57"/>
        <v>57319.27710900001</v>
      </c>
      <c r="U169" s="10">
        <f t="shared" si="45"/>
        <v>164355.02619000003</v>
      </c>
      <c r="V169" s="10">
        <f t="shared" si="46"/>
        <v>140616.17488200008</v>
      </c>
      <c r="W169" s="10">
        <f t="shared" si="47"/>
        <v>367716.64933799999</v>
      </c>
      <c r="X169" s="11">
        <f t="shared" si="59"/>
        <v>902085.84752400033</v>
      </c>
      <c r="Z169" s="29">
        <v>633.94960996029397</v>
      </c>
      <c r="AA169" s="2">
        <v>6.2358662255313575E-4</v>
      </c>
      <c r="AB169" s="2">
        <v>1.0104139387727511E-2</v>
      </c>
      <c r="AC169" s="10">
        <f t="shared" si="60"/>
        <v>2.1470658456111011</v>
      </c>
      <c r="AD169" s="10">
        <f t="shared" si="61"/>
        <v>1.3528245694355963E-5</v>
      </c>
      <c r="AE169" s="11">
        <f t="shared" si="62"/>
        <v>6.3008061545991081E-6</v>
      </c>
    </row>
    <row r="170" spans="1:31" x14ac:dyDescent="0.2">
      <c r="A170" s="2">
        <v>161</v>
      </c>
      <c r="B170" s="5">
        <v>675</v>
      </c>
      <c r="C170" s="10">
        <f>'3 Data'!B170</f>
        <v>135.03399999999999</v>
      </c>
      <c r="D170" s="2">
        <f>'3 Data'!J170</f>
        <v>134.04399999999998</v>
      </c>
      <c r="E170" s="2">
        <f>'3 Data'!F170</f>
        <v>407.16399999999999</v>
      </c>
      <c r="F170" s="2">
        <f>'3 Data'!O170</f>
        <v>908.09</v>
      </c>
      <c r="G170" s="14">
        <f>'4 Results'!$E$4*C170+'4 Results'!$E$5*D170+'4 Results'!$E$6*E170</f>
        <v>890.62234320779714</v>
      </c>
      <c r="H170" s="14">
        <f t="shared" si="48"/>
        <v>17.467656792202888</v>
      </c>
      <c r="I170" s="14">
        <f t="shared" si="58"/>
        <v>305.1190338101917</v>
      </c>
      <c r="J170" s="14">
        <f>'4 Results'!$E$4*C170</f>
        <v>131.32231156317121</v>
      </c>
      <c r="K170" s="14">
        <f>'4 Results'!$E$5*D170</f>
        <v>111.03133462969845</v>
      </c>
      <c r="L170" s="14">
        <f>'4 Results'!$E$6*E170</f>
        <v>648.26869701492751</v>
      </c>
      <c r="M170" s="14">
        <f>('4 Results'!$E$6-'4 Results'!$E$25)*E170</f>
        <v>406.33385820308405</v>
      </c>
      <c r="N170" s="14"/>
      <c r="O170" s="10">
        <f t="shared" si="52"/>
        <v>18234.181155999999</v>
      </c>
      <c r="P170" s="10">
        <f t="shared" si="53"/>
        <v>17967.793935999995</v>
      </c>
      <c r="Q170" s="10">
        <f t="shared" si="54"/>
        <v>165782.52289599998</v>
      </c>
      <c r="R170" s="10">
        <f t="shared" si="55"/>
        <v>18100.497495999996</v>
      </c>
      <c r="S170" s="10">
        <f t="shared" si="56"/>
        <v>54980.983575999991</v>
      </c>
      <c r="T170" s="10">
        <f t="shared" si="57"/>
        <v>54577.891215999989</v>
      </c>
      <c r="U170" s="10">
        <f t="shared" si="45"/>
        <v>122623.02506</v>
      </c>
      <c r="V170" s="10">
        <f t="shared" si="46"/>
        <v>121724.01595999999</v>
      </c>
      <c r="W170" s="10">
        <f t="shared" si="47"/>
        <v>369741.55676000001</v>
      </c>
      <c r="X170" s="11">
        <f t="shared" si="59"/>
        <v>824627.44810000004</v>
      </c>
      <c r="Z170" s="29">
        <v>634.94924213308798</v>
      </c>
      <c r="AA170" s="2">
        <v>6.1060531169476544E-4</v>
      </c>
      <c r="AB170" s="2">
        <v>9.8334676932363991E-3</v>
      </c>
      <c r="AC170" s="10">
        <f t="shared" si="60"/>
        <v>2.1681425458470782</v>
      </c>
      <c r="AD170" s="10">
        <f t="shared" si="61"/>
        <v>1.3018324867190577E-5</v>
      </c>
      <c r="AE170" s="11">
        <f t="shared" si="62"/>
        <v>6.0043676058690174E-6</v>
      </c>
    </row>
    <row r="171" spans="1:31" x14ac:dyDescent="0.2">
      <c r="A171" s="2">
        <v>162</v>
      </c>
      <c r="B171" s="5">
        <v>676</v>
      </c>
      <c r="C171" s="10">
        <f>'3 Data'!B171</f>
        <v>114.69699999999995</v>
      </c>
      <c r="D171" s="2">
        <f>'3 Data'!J171</f>
        <v>158.05100000000004</v>
      </c>
      <c r="E171" s="2">
        <f>'3 Data'!F171</f>
        <v>409.49600000000004</v>
      </c>
      <c r="F171" s="2">
        <f>'3 Data'!O171</f>
        <v>844.37799999999993</v>
      </c>
      <c r="G171" s="14">
        <f>'4 Results'!$E$4*C171+'4 Results'!$E$5*D171+'4 Results'!$E$6*E171</f>
        <v>894.44273575090335</v>
      </c>
      <c r="H171" s="14">
        <f t="shared" si="48"/>
        <v>-50.064735750903424</v>
      </c>
      <c r="I171" s="14">
        <f t="shared" si="58"/>
        <v>2506.4777658077874</v>
      </c>
      <c r="J171" s="14">
        <f>'4 Results'!$E$4*C171</f>
        <v>111.54431601938063</v>
      </c>
      <c r="K171" s="14">
        <f>'4 Results'!$E$5*D171</f>
        <v>130.9168144009316</v>
      </c>
      <c r="L171" s="14">
        <f>'4 Results'!$E$6*E171</f>
        <v>651.98160533059115</v>
      </c>
      <c r="M171" s="14">
        <f>('4 Results'!$E$6-'4 Results'!$E$25)*E171</f>
        <v>408.6611036307977</v>
      </c>
      <c r="N171" s="14"/>
      <c r="O171" s="10">
        <f t="shared" si="52"/>
        <v>13155.401808999988</v>
      </c>
      <c r="P171" s="10">
        <f t="shared" si="53"/>
        <v>24980.118601000013</v>
      </c>
      <c r="Q171" s="10">
        <f t="shared" si="54"/>
        <v>167686.97401600002</v>
      </c>
      <c r="R171" s="10">
        <f t="shared" si="55"/>
        <v>18127.975546999998</v>
      </c>
      <c r="S171" s="10">
        <f t="shared" si="56"/>
        <v>46967.962711999979</v>
      </c>
      <c r="T171" s="10">
        <f t="shared" si="57"/>
        <v>64721.252296000021</v>
      </c>
      <c r="U171" s="10">
        <f t="shared" si="45"/>
        <v>96847.623465999946</v>
      </c>
      <c r="V171" s="10">
        <f t="shared" si="46"/>
        <v>133454.78727800003</v>
      </c>
      <c r="W171" s="10">
        <f t="shared" si="47"/>
        <v>345769.41348799999</v>
      </c>
      <c r="X171" s="11">
        <f t="shared" si="59"/>
        <v>712974.20688399987</v>
      </c>
      <c r="Z171" s="29">
        <v>635.94887430588199</v>
      </c>
      <c r="AA171" s="2">
        <v>5.9837757697005884E-4</v>
      </c>
      <c r="AB171" s="2">
        <v>9.667225531347759E-3</v>
      </c>
      <c r="AC171" s="10">
        <f t="shared" si="60"/>
        <v>2.2787665518942641</v>
      </c>
      <c r="AD171" s="10">
        <f t="shared" si="61"/>
        <v>1.3181869189188487E-5</v>
      </c>
      <c r="AE171" s="11">
        <f t="shared" si="62"/>
        <v>5.784650989470962E-6</v>
      </c>
    </row>
    <row r="172" spans="1:31" x14ac:dyDescent="0.2">
      <c r="A172" s="2">
        <v>163</v>
      </c>
      <c r="B172" s="5">
        <v>677</v>
      </c>
      <c r="C172" s="10">
        <f>'3 Data'!B172</f>
        <v>118.69599999999997</v>
      </c>
      <c r="D172" s="2">
        <f>'3 Data'!J172</f>
        <v>134.04200000000003</v>
      </c>
      <c r="E172" s="2">
        <f>'3 Data'!F172</f>
        <v>412.82699999999994</v>
      </c>
      <c r="F172" s="2">
        <f>'3 Data'!O172</f>
        <v>896.40200000000004</v>
      </c>
      <c r="G172" s="14">
        <f>'4 Results'!$E$4*C172+'4 Results'!$E$5*D172+'4 Results'!$E$6*E172</f>
        <v>883.74815094759265</v>
      </c>
      <c r="H172" s="14">
        <f t="shared" si="48"/>
        <v>12.653849052407395</v>
      </c>
      <c r="I172" s="14">
        <f t="shared" si="58"/>
        <v>160.11989584111151</v>
      </c>
      <c r="J172" s="14">
        <f>'4 Results'!$E$4*C172</f>
        <v>115.43339524343624</v>
      </c>
      <c r="K172" s="14">
        <f>'4 Results'!$E$5*D172</f>
        <v>111.02967798957091</v>
      </c>
      <c r="L172" s="14">
        <f>'4 Results'!$E$6*E172</f>
        <v>657.28507771458544</v>
      </c>
      <c r="M172" s="14">
        <f>('4 Results'!$E$6-'4 Results'!$E$25)*E172</f>
        <v>411.98531225846233</v>
      </c>
      <c r="N172" s="14"/>
      <c r="O172" s="10">
        <f t="shared" si="52"/>
        <v>14088.740415999993</v>
      </c>
      <c r="P172" s="10">
        <f t="shared" si="53"/>
        <v>17967.257764000009</v>
      </c>
      <c r="Q172" s="10">
        <f t="shared" si="54"/>
        <v>170426.13192899994</v>
      </c>
      <c r="R172" s="10">
        <f t="shared" si="55"/>
        <v>15910.249232</v>
      </c>
      <c r="S172" s="10">
        <f t="shared" si="56"/>
        <v>49000.913591999983</v>
      </c>
      <c r="T172" s="10">
        <f t="shared" si="57"/>
        <v>55336.156734000004</v>
      </c>
      <c r="U172" s="10">
        <f t="shared" si="45"/>
        <v>106399.33179199998</v>
      </c>
      <c r="V172" s="10">
        <f t="shared" si="46"/>
        <v>120155.51688400003</v>
      </c>
      <c r="W172" s="10">
        <f t="shared" si="47"/>
        <v>370058.94845399994</v>
      </c>
      <c r="X172" s="11">
        <f t="shared" si="59"/>
        <v>803536.5456040001</v>
      </c>
      <c r="Z172" s="29">
        <v>636.94850647867599</v>
      </c>
      <c r="AA172" s="2">
        <v>5.8854137909388697E-4</v>
      </c>
      <c r="AB172" s="2">
        <v>9.347931755802303E-3</v>
      </c>
      <c r="AC172" s="10">
        <f t="shared" si="60"/>
        <v>2.3156059586816835</v>
      </c>
      <c r="AD172" s="10">
        <f t="shared" si="61"/>
        <v>1.2739641127687545E-5</v>
      </c>
      <c r="AE172" s="11">
        <f t="shared" si="62"/>
        <v>5.5016446472354276E-6</v>
      </c>
    </row>
    <row r="173" spans="1:31" x14ac:dyDescent="0.2">
      <c r="A173" s="2">
        <v>164</v>
      </c>
      <c r="B173" s="5">
        <v>678</v>
      </c>
      <c r="C173" s="10">
        <f>'3 Data'!B173</f>
        <v>93.024000000000001</v>
      </c>
      <c r="D173" s="2">
        <f>'3 Data'!J173</f>
        <v>109.03399999999999</v>
      </c>
      <c r="E173" s="2">
        <f>'3 Data'!F173</f>
        <v>360.13599999999997</v>
      </c>
      <c r="F173" s="2">
        <f>'3 Data'!O173</f>
        <v>827.0379999999999</v>
      </c>
      <c r="G173" s="14">
        <f>'4 Results'!$E$4*C173+'4 Results'!$E$5*D173+'4 Results'!$E$6*E173</f>
        <v>754.17486711645677</v>
      </c>
      <c r="H173" s="14">
        <f t="shared" si="48"/>
        <v>72.86313288354313</v>
      </c>
      <c r="I173" s="14">
        <f t="shared" si="58"/>
        <v>5309.0361336048645</v>
      </c>
      <c r="J173" s="14">
        <f>'4 Results'!$E$4*C173</f>
        <v>90.467043195435522</v>
      </c>
      <c r="K173" s="14">
        <f>'4 Results'!$E$5*D173</f>
        <v>90.315049834491219</v>
      </c>
      <c r="L173" s="14">
        <f>'4 Results'!$E$6*E173</f>
        <v>573.39277408653004</v>
      </c>
      <c r="M173" s="14">
        <f>('4 Results'!$E$6-'4 Results'!$E$25)*E173</f>
        <v>359.40174071829989</v>
      </c>
      <c r="N173" s="14"/>
      <c r="O173" s="10">
        <f t="shared" ref="O173:O195" si="63">C173*C173</f>
        <v>8653.4645760000003</v>
      </c>
      <c r="P173" s="10">
        <f t="shared" ref="P173:P195" si="64">D173*D173</f>
        <v>11888.413155999999</v>
      </c>
      <c r="Q173" s="10">
        <f t="shared" ref="Q173:Q195" si="65">E173*E173</f>
        <v>129697.93849599997</v>
      </c>
      <c r="R173" s="10">
        <f t="shared" ref="R173:R195" si="66">C173*D173</f>
        <v>10142.778816</v>
      </c>
      <c r="S173" s="10">
        <f t="shared" ref="S173:S195" si="67">C173*E173</f>
        <v>33501.291264</v>
      </c>
      <c r="T173" s="10">
        <f t="shared" ref="T173:T195" si="68">D173*E173</f>
        <v>39267.068623999992</v>
      </c>
      <c r="U173" s="10">
        <f t="shared" ref="U173:U189" si="69">F173*C173</f>
        <v>76934.382911999986</v>
      </c>
      <c r="V173" s="10">
        <f t="shared" ref="V173:V189" si="70">F173*D173</f>
        <v>90175.261291999981</v>
      </c>
      <c r="W173" s="10">
        <f t="shared" ref="W173:W189" si="71">F173*E173</f>
        <v>297846.15716799995</v>
      </c>
      <c r="X173" s="11">
        <f t="shared" ref="X173:X195" si="72">F173*F173</f>
        <v>683991.85344399977</v>
      </c>
      <c r="Z173" s="29">
        <v>637.94813865147103</v>
      </c>
      <c r="AA173" s="2">
        <v>5.7715946286007746E-4</v>
      </c>
      <c r="AB173" s="2">
        <v>9.07738894688059E-3</v>
      </c>
      <c r="AC173" s="10">
        <f t="shared" si="60"/>
        <v>1.9952966152802054</v>
      </c>
      <c r="AD173" s="10">
        <f t="shared" si="61"/>
        <v>1.045356035025345E-5</v>
      </c>
      <c r="AE173" s="11">
        <f t="shared" si="62"/>
        <v>5.2391009287536056E-6</v>
      </c>
    </row>
    <row r="174" spans="1:31" x14ac:dyDescent="0.2">
      <c r="A174" s="2">
        <v>165</v>
      </c>
      <c r="B174" s="5">
        <v>679</v>
      </c>
      <c r="C174" s="10">
        <f>'3 Data'!B174</f>
        <v>102.024</v>
      </c>
      <c r="D174" s="2">
        <f>'3 Data'!J174</f>
        <v>194.39500000000004</v>
      </c>
      <c r="E174" s="2">
        <f>'3 Data'!F174</f>
        <v>375.80400000000003</v>
      </c>
      <c r="F174" s="2">
        <f>'3 Data'!O174</f>
        <v>814.34800000000018</v>
      </c>
      <c r="G174" s="14">
        <f>'4 Results'!$E$4*C174+'4 Results'!$E$5*D174+'4 Results'!$E$6*E174</f>
        <v>858.57961621558161</v>
      </c>
      <c r="H174" s="14">
        <f t="shared" ref="H174:H195" si="73">F174-G174</f>
        <v>-44.231616215581425</v>
      </c>
      <c r="I174" s="14">
        <f t="shared" si="58"/>
        <v>1956.4358730424858</v>
      </c>
      <c r="J174" s="14">
        <f>'4 Results'!$E$4*C174</f>
        <v>99.219659603662649</v>
      </c>
      <c r="K174" s="14">
        <f>'4 Results'!$E$5*D174</f>
        <v>161.02127879905282</v>
      </c>
      <c r="L174" s="14">
        <f>'4 Results'!$E$6*E174</f>
        <v>598.33867781286619</v>
      </c>
      <c r="M174" s="14">
        <f>('4 Results'!$E$6-'4 Results'!$E$25)*E174</f>
        <v>375.03779619060577</v>
      </c>
      <c r="N174" s="14"/>
      <c r="O174" s="10">
        <f t="shared" si="63"/>
        <v>10408.896576000001</v>
      </c>
      <c r="P174" s="10">
        <f t="shared" si="64"/>
        <v>37789.416025000013</v>
      </c>
      <c r="Q174" s="10">
        <f t="shared" si="65"/>
        <v>141228.64641600003</v>
      </c>
      <c r="R174" s="10">
        <f t="shared" si="66"/>
        <v>19832.955480000004</v>
      </c>
      <c r="S174" s="10">
        <f t="shared" si="67"/>
        <v>38341.027296</v>
      </c>
      <c r="T174" s="10">
        <f t="shared" si="68"/>
        <v>73054.418580000027</v>
      </c>
      <c r="U174" s="10">
        <f t="shared" si="69"/>
        <v>83083.040352000025</v>
      </c>
      <c r="V174" s="10">
        <f t="shared" si="70"/>
        <v>158305.17946000007</v>
      </c>
      <c r="W174" s="10">
        <f t="shared" si="71"/>
        <v>306035.23579200008</v>
      </c>
      <c r="X174" s="11">
        <f t="shared" si="72"/>
        <v>663162.66510400025</v>
      </c>
      <c r="Z174" s="29">
        <v>638.94777082426504</v>
      </c>
      <c r="AA174" s="2">
        <v>5.6394130876827775E-4</v>
      </c>
      <c r="AB174" s="2">
        <v>8.671129633385715E-3</v>
      </c>
      <c r="AC174" s="10">
        <f t="shared" si="60"/>
        <v>2.084369074932432</v>
      </c>
      <c r="AD174" s="10">
        <f t="shared" si="61"/>
        <v>1.0192581855637526E-5</v>
      </c>
      <c r="AE174" s="11">
        <f t="shared" si="62"/>
        <v>4.8900081939509369E-6</v>
      </c>
    </row>
    <row r="175" spans="1:31" x14ac:dyDescent="0.2">
      <c r="A175" s="2">
        <v>166</v>
      </c>
      <c r="B175" s="5">
        <v>680</v>
      </c>
      <c r="C175" s="10">
        <f>'3 Data'!B175</f>
        <v>103.69200000000001</v>
      </c>
      <c r="D175" s="2">
        <f>'3 Data'!J175</f>
        <v>160.38400000000001</v>
      </c>
      <c r="E175" s="2">
        <f>'3 Data'!F175</f>
        <v>323.78300000000002</v>
      </c>
      <c r="F175" s="2">
        <f>'3 Data'!O175</f>
        <v>756.65099999999995</v>
      </c>
      <c r="G175" s="14">
        <f>'4 Results'!$E$4*C175+'4 Results'!$E$5*D175+'4 Results'!$E$6*E175</f>
        <v>749.20421514298721</v>
      </c>
      <c r="H175" s="14">
        <f t="shared" si="73"/>
        <v>7.4467848570127444</v>
      </c>
      <c r="I175" s="14">
        <f t="shared" si="58"/>
        <v>55.454604706634321</v>
      </c>
      <c r="J175" s="14">
        <f>'4 Results'!$E$4*C175</f>
        <v>100.84181117798741</v>
      </c>
      <c r="K175" s="14">
        <f>'4 Results'!$E$5*D175</f>
        <v>132.8492851097368</v>
      </c>
      <c r="L175" s="14">
        <f>'4 Results'!$E$6*E175</f>
        <v>515.51311885526297</v>
      </c>
      <c r="M175" s="14">
        <f>('4 Results'!$E$6-'4 Results'!$E$25)*E175</f>
        <v>323.12285862838849</v>
      </c>
      <c r="N175" s="14"/>
      <c r="O175" s="10">
        <f t="shared" si="63"/>
        <v>10752.030864000002</v>
      </c>
      <c r="P175" s="10">
        <f t="shared" si="64"/>
        <v>25723.027456000003</v>
      </c>
      <c r="Q175" s="10">
        <f t="shared" si="65"/>
        <v>104835.43108900001</v>
      </c>
      <c r="R175" s="10">
        <f t="shared" si="66"/>
        <v>16630.537728000003</v>
      </c>
      <c r="S175" s="10">
        <f t="shared" si="67"/>
        <v>33573.706836000005</v>
      </c>
      <c r="T175" s="10">
        <f t="shared" si="68"/>
        <v>51929.61267200001</v>
      </c>
      <c r="U175" s="10">
        <f t="shared" si="69"/>
        <v>78458.655492000005</v>
      </c>
      <c r="V175" s="10">
        <f t="shared" si="70"/>
        <v>121354.713984</v>
      </c>
      <c r="W175" s="10">
        <f t="shared" si="71"/>
        <v>244990.730733</v>
      </c>
      <c r="X175" s="11">
        <f t="shared" si="72"/>
        <v>572520.73580099992</v>
      </c>
      <c r="Z175" s="29">
        <v>639.94740299705904</v>
      </c>
      <c r="AA175" s="2">
        <v>5.4960579225585889E-4</v>
      </c>
      <c r="AB175" s="2">
        <v>8.4569420396820565E-3</v>
      </c>
      <c r="AC175" s="10">
        <f t="shared" si="60"/>
        <v>1.9990893716629567</v>
      </c>
      <c r="AD175" s="10">
        <f t="shared" si="61"/>
        <v>9.2917360733218397E-6</v>
      </c>
      <c r="AE175" s="11">
        <f t="shared" si="62"/>
        <v>4.6479843297813358E-6</v>
      </c>
    </row>
    <row r="176" spans="1:31" x14ac:dyDescent="0.2">
      <c r="A176" s="2">
        <v>167</v>
      </c>
      <c r="B176" s="5">
        <v>681</v>
      </c>
      <c r="C176" s="10">
        <f>'3 Data'!B176</f>
        <v>108.69399999999996</v>
      </c>
      <c r="D176" s="2">
        <f>'3 Data'!J176</f>
        <v>94.02800000000002</v>
      </c>
      <c r="E176" s="2">
        <f>'3 Data'!F176</f>
        <v>335.45699999999999</v>
      </c>
      <c r="F176" s="2">
        <f>'3 Data'!O176</f>
        <v>770.66300000000001</v>
      </c>
      <c r="G176" s="14">
        <f>'4 Results'!$E$4*C176+'4 Results'!$E$5*D176+'4 Results'!$E$6*E176</f>
        <v>717.69155045318428</v>
      </c>
      <c r="H176" s="14">
        <f t="shared" si="73"/>
        <v>52.971449546815734</v>
      </c>
      <c r="I176" s="14">
        <f t="shared" si="58"/>
        <v>2805.9744670908449</v>
      </c>
      <c r="J176" s="14">
        <f>'4 Results'!$E$4*C176</f>
        <v>105.70632087509316</v>
      </c>
      <c r="K176" s="14">
        <f>'4 Results'!$E$5*D176</f>
        <v>77.885278957366893</v>
      </c>
      <c r="L176" s="14">
        <f>'4 Results'!$E$6*E176</f>
        <v>534.09995062072426</v>
      </c>
      <c r="M176" s="14">
        <f>('4 Results'!$E$6-'4 Results'!$E$25)*E176</f>
        <v>334.77305722321216</v>
      </c>
      <c r="N176" s="14"/>
      <c r="O176" s="10">
        <f t="shared" si="63"/>
        <v>11814.385635999992</v>
      </c>
      <c r="P176" s="10">
        <f t="shared" si="64"/>
        <v>8841.2647840000045</v>
      </c>
      <c r="Q176" s="10">
        <f t="shared" si="65"/>
        <v>112531.39884899999</v>
      </c>
      <c r="R176" s="10">
        <f t="shared" si="66"/>
        <v>10220.279431999998</v>
      </c>
      <c r="S176" s="10">
        <f t="shared" si="67"/>
        <v>36462.163157999988</v>
      </c>
      <c r="T176" s="10">
        <f t="shared" si="68"/>
        <v>31542.350796000006</v>
      </c>
      <c r="U176" s="10">
        <f t="shared" si="69"/>
        <v>83766.444121999972</v>
      </c>
      <c r="V176" s="10">
        <f t="shared" si="70"/>
        <v>72463.90056400001</v>
      </c>
      <c r="W176" s="10">
        <f t="shared" si="71"/>
        <v>258524.297991</v>
      </c>
      <c r="X176" s="11">
        <f t="shared" si="72"/>
        <v>593921.45956900006</v>
      </c>
      <c r="Z176" s="29">
        <v>640.94703516985305</v>
      </c>
      <c r="AA176" s="2">
        <v>5.3860259678589002E-4</v>
      </c>
      <c r="AB176" s="2">
        <v>8.3861718633229162E-3</v>
      </c>
      <c r="AC176" s="10">
        <f t="shared" si="60"/>
        <v>1.9579757408831051</v>
      </c>
      <c r="AD176" s="10">
        <f t="shared" si="61"/>
        <v>8.8438121258470539E-6</v>
      </c>
      <c r="AE176" s="11">
        <f t="shared" si="62"/>
        <v>4.5168139426784883E-6</v>
      </c>
    </row>
    <row r="177" spans="1:31" x14ac:dyDescent="0.2">
      <c r="A177" s="2">
        <v>168</v>
      </c>
      <c r="B177" s="5">
        <v>682</v>
      </c>
      <c r="C177" s="10">
        <f>'3 Data'!B177</f>
        <v>107.69399999999996</v>
      </c>
      <c r="D177" s="2">
        <f>'3 Data'!J177</f>
        <v>118.70300000000009</v>
      </c>
      <c r="E177" s="2">
        <f>'3 Data'!F177</f>
        <v>302.774</v>
      </c>
      <c r="F177" s="2">
        <f>'3 Data'!O177</f>
        <v>721.298</v>
      </c>
      <c r="G177" s="14">
        <f>'4 Results'!$E$4*C177+'4 Results'!$E$5*D177+'4 Results'!$E$6*E177</f>
        <v>685.12139320562846</v>
      </c>
      <c r="H177" s="14">
        <f t="shared" si="73"/>
        <v>36.176606794371537</v>
      </c>
      <c r="I177" s="14">
        <f t="shared" si="58"/>
        <v>1308.7468791545689</v>
      </c>
      <c r="J177" s="14">
        <f>'4 Results'!$E$4*C177</f>
        <v>104.73380794084569</v>
      </c>
      <c r="K177" s="14">
        <f>'4 Results'!$E$5*D177</f>
        <v>98.324076531206956</v>
      </c>
      <c r="L177" s="14">
        <f>'4 Results'!$E$6*E177</f>
        <v>482.06350873357587</v>
      </c>
      <c r="M177" s="14">
        <f>('4 Results'!$E$6-'4 Results'!$E$25)*E177</f>
        <v>302.15669259458247</v>
      </c>
      <c r="N177" s="14"/>
      <c r="O177" s="10">
        <f t="shared" si="63"/>
        <v>11597.997635999991</v>
      </c>
      <c r="P177" s="10">
        <f t="shared" si="64"/>
        <v>14090.402209000022</v>
      </c>
      <c r="Q177" s="10">
        <f t="shared" si="65"/>
        <v>91672.095075999998</v>
      </c>
      <c r="R177" s="10">
        <f t="shared" si="66"/>
        <v>12783.600882000004</v>
      </c>
      <c r="S177" s="10">
        <f t="shared" si="67"/>
        <v>32606.943155999987</v>
      </c>
      <c r="T177" s="10">
        <f t="shared" si="68"/>
        <v>35940.182122000027</v>
      </c>
      <c r="U177" s="10">
        <f t="shared" si="69"/>
        <v>77679.46681199997</v>
      </c>
      <c r="V177" s="10">
        <f t="shared" si="70"/>
        <v>85620.23649400007</v>
      </c>
      <c r="W177" s="10">
        <f t="shared" si="71"/>
        <v>218390.28065199999</v>
      </c>
      <c r="X177" s="11">
        <f t="shared" si="72"/>
        <v>520270.80480400001</v>
      </c>
      <c r="Z177" s="29">
        <v>641.94666734264695</v>
      </c>
      <c r="AA177" s="2">
        <v>5.2830624132192011E-4</v>
      </c>
      <c r="AB177" s="2">
        <v>8.1965047491966963E-3</v>
      </c>
      <c r="AC177" s="10">
        <f t="shared" si="60"/>
        <v>2.0073292233220799</v>
      </c>
      <c r="AD177" s="10">
        <f t="shared" si="61"/>
        <v>8.6922667084652995E-6</v>
      </c>
      <c r="AE177" s="11">
        <f t="shared" si="62"/>
        <v>4.330264616025374E-6</v>
      </c>
    </row>
    <row r="178" spans="1:31" x14ac:dyDescent="0.2">
      <c r="A178" s="2">
        <v>169</v>
      </c>
      <c r="B178" s="5">
        <v>683</v>
      </c>
      <c r="C178" s="10">
        <f>'3 Data'!B178</f>
        <v>70.350999999999999</v>
      </c>
      <c r="D178" s="2">
        <f>'3 Data'!J178</f>
        <v>112.69999999999999</v>
      </c>
      <c r="E178" s="2">
        <f>'3 Data'!F178</f>
        <v>285.09800000000001</v>
      </c>
      <c r="F178" s="2">
        <f>'3 Data'!O178</f>
        <v>657.93200000000002</v>
      </c>
      <c r="G178" s="14">
        <f>'4 Results'!$E$4*C178+'4 Results'!$E$5*D178+'4 Results'!$E$6*E178</f>
        <v>615.68948393389405</v>
      </c>
      <c r="H178" s="14">
        <f t="shared" si="73"/>
        <v>42.242516066105964</v>
      </c>
      <c r="I178" s="14">
        <f t="shared" si="58"/>
        <v>1784.4301635952204</v>
      </c>
      <c r="J178" s="14">
        <f>'4 Results'!$E$4*C178</f>
        <v>68.41725743724291</v>
      </c>
      <c r="K178" s="14">
        <f>'4 Results'!$E$5*D178</f>
        <v>93.351671188318875</v>
      </c>
      <c r="L178" s="14">
        <f>'4 Results'!$E$6*E178</f>
        <v>453.92055530833233</v>
      </c>
      <c r="M178" s="14">
        <f>('4 Results'!$E$6-'4 Results'!$E$25)*E178</f>
        <v>284.51673111076337</v>
      </c>
      <c r="N178" s="14"/>
      <c r="O178" s="10">
        <f t="shared" si="63"/>
        <v>4949.2632009999998</v>
      </c>
      <c r="P178" s="10">
        <f t="shared" si="64"/>
        <v>12701.289999999997</v>
      </c>
      <c r="Q178" s="10">
        <f t="shared" si="65"/>
        <v>81280.869604000007</v>
      </c>
      <c r="R178" s="10">
        <f t="shared" si="66"/>
        <v>7928.5576999999994</v>
      </c>
      <c r="S178" s="10">
        <f t="shared" si="67"/>
        <v>20056.929398</v>
      </c>
      <c r="T178" s="10">
        <f t="shared" si="68"/>
        <v>32130.544599999997</v>
      </c>
      <c r="U178" s="10">
        <f t="shared" si="69"/>
        <v>46286.174132</v>
      </c>
      <c r="V178" s="10">
        <f t="shared" si="70"/>
        <v>74148.936399999991</v>
      </c>
      <c r="W178" s="10">
        <f t="shared" si="71"/>
        <v>187575.09733600001</v>
      </c>
      <c r="X178" s="11">
        <f t="shared" si="72"/>
        <v>432874.51662400004</v>
      </c>
      <c r="Z178" s="29">
        <v>642.94629951544096</v>
      </c>
      <c r="AA178" s="2">
        <v>5.1915606303397171E-4</v>
      </c>
      <c r="AB178" s="2">
        <v>8.0421200596924158E-3</v>
      </c>
      <c r="AC178" s="10">
        <f t="shared" si="60"/>
        <v>2.1700068004557016</v>
      </c>
      <c r="AD178" s="10">
        <f t="shared" si="61"/>
        <v>9.0600287860283329E-6</v>
      </c>
      <c r="AE178" s="11">
        <f t="shared" si="62"/>
        <v>4.175115388636444E-6</v>
      </c>
    </row>
    <row r="179" spans="1:31" x14ac:dyDescent="0.2">
      <c r="A179" s="2">
        <v>170</v>
      </c>
      <c r="B179" s="5">
        <v>684</v>
      </c>
      <c r="C179" s="10">
        <f>'3 Data'!B179</f>
        <v>117.363</v>
      </c>
      <c r="D179" s="2">
        <f>'3 Data'!J179</f>
        <v>128.70500000000004</v>
      </c>
      <c r="E179" s="2">
        <f>'3 Data'!F179</f>
        <v>277.42899999999997</v>
      </c>
      <c r="F179" s="2">
        <f>'3 Data'!O179</f>
        <v>674.60099999999989</v>
      </c>
      <c r="G179" s="14">
        <f>'4 Results'!$E$4*C179+'4 Results'!$E$5*D179+'4 Results'!$E$6*E179</f>
        <v>662.45627853346264</v>
      </c>
      <c r="H179" s="14">
        <f t="shared" si="73"/>
        <v>12.144721466537248</v>
      </c>
      <c r="I179" s="14">
        <f t="shared" si="58"/>
        <v>147.49425949977066</v>
      </c>
      <c r="J179" s="14">
        <f>'4 Results'!$E$4*C179</f>
        <v>114.1370355020844</v>
      </c>
      <c r="K179" s="14">
        <f>'4 Results'!$E$5*D179</f>
        <v>106.60893380916225</v>
      </c>
      <c r="L179" s="14">
        <f>'4 Results'!$E$6*E179</f>
        <v>441.71030922221593</v>
      </c>
      <c r="M179" s="14">
        <f>('4 Results'!$E$6-'4 Results'!$E$25)*E179</f>
        <v>276.86336696619395</v>
      </c>
      <c r="N179" s="14"/>
      <c r="O179" s="10">
        <f t="shared" si="63"/>
        <v>13774.073769000001</v>
      </c>
      <c r="P179" s="10">
        <f t="shared" si="64"/>
        <v>16564.977025000011</v>
      </c>
      <c r="Q179" s="10">
        <f t="shared" si="65"/>
        <v>76966.850040999983</v>
      </c>
      <c r="R179" s="10">
        <f t="shared" si="66"/>
        <v>15105.204915000004</v>
      </c>
      <c r="S179" s="10">
        <f t="shared" si="67"/>
        <v>32559.899726999996</v>
      </c>
      <c r="T179" s="10">
        <f t="shared" si="68"/>
        <v>35706.499445000009</v>
      </c>
      <c r="U179" s="10">
        <f t="shared" si="69"/>
        <v>79173.19716299999</v>
      </c>
      <c r="V179" s="10">
        <f t="shared" si="70"/>
        <v>86824.521705000006</v>
      </c>
      <c r="W179" s="10">
        <f t="shared" si="71"/>
        <v>187153.88082899994</v>
      </c>
      <c r="X179" s="11">
        <f t="shared" si="72"/>
        <v>455086.50920099986</v>
      </c>
      <c r="Z179" s="29">
        <v>643.94593168823496</v>
      </c>
      <c r="AA179" s="2">
        <v>5.1137599122546141E-4</v>
      </c>
      <c r="AB179" s="2">
        <v>7.4845168663352155E-3</v>
      </c>
      <c r="AC179" s="10">
        <f t="shared" si="60"/>
        <v>1.984542060534878</v>
      </c>
      <c r="AD179" s="10">
        <f t="shared" si="61"/>
        <v>7.595640710730584E-6</v>
      </c>
      <c r="AE179" s="11">
        <f t="shared" si="62"/>
        <v>3.8274022313658548E-6</v>
      </c>
    </row>
    <row r="180" spans="1:31" x14ac:dyDescent="0.2">
      <c r="A180" s="2">
        <v>171</v>
      </c>
      <c r="B180" s="5">
        <v>685</v>
      </c>
      <c r="C180" s="10">
        <f>'3 Data'!B180</f>
        <v>78.019000000000005</v>
      </c>
      <c r="D180" s="2">
        <f>'3 Data'!J180</f>
        <v>97.362000000000023</v>
      </c>
      <c r="E180" s="2">
        <f>'3 Data'!F180</f>
        <v>282.76299999999998</v>
      </c>
      <c r="F180" s="2">
        <f>'3 Data'!O180</f>
        <v>642.91600000000017</v>
      </c>
      <c r="G180" s="14">
        <f>'4 Results'!$E$4*C180+'4 Results'!$E$5*D180+'4 Results'!$E$6*E180</f>
        <v>606.72425519106628</v>
      </c>
      <c r="H180" s="14">
        <f t="shared" si="73"/>
        <v>36.19174480893389</v>
      </c>
      <c r="I180" s="14">
        <f t="shared" si="58"/>
        <v>1309.8423923149933</v>
      </c>
      <c r="J180" s="14">
        <f>'4 Results'!$E$4*C180</f>
        <v>75.874486617052426</v>
      </c>
      <c r="K180" s="14">
        <f>'4 Results'!$E$5*D180</f>
        <v>80.646898050018677</v>
      </c>
      <c r="L180" s="14">
        <f>'4 Results'!$E$6*E180</f>
        <v>450.2028705239951</v>
      </c>
      <c r="M180" s="14">
        <f>('4 Results'!$E$6-'4 Results'!$E$25)*E180</f>
        <v>282.1864917995664</v>
      </c>
      <c r="N180" s="14"/>
      <c r="O180" s="10">
        <f t="shared" si="63"/>
        <v>6086.9643610000012</v>
      </c>
      <c r="P180" s="10">
        <f t="shared" si="64"/>
        <v>9479.3590440000044</v>
      </c>
      <c r="Q180" s="10">
        <f t="shared" si="65"/>
        <v>79954.914168999981</v>
      </c>
      <c r="R180" s="10">
        <f t="shared" si="66"/>
        <v>7596.0858780000026</v>
      </c>
      <c r="S180" s="10">
        <f t="shared" si="67"/>
        <v>22060.886497</v>
      </c>
      <c r="T180" s="10">
        <f t="shared" si="68"/>
        <v>27530.371206000003</v>
      </c>
      <c r="U180" s="10">
        <f t="shared" si="69"/>
        <v>50159.663404000014</v>
      </c>
      <c r="V180" s="10">
        <f t="shared" si="70"/>
        <v>62595.587592000033</v>
      </c>
      <c r="W180" s="10">
        <f t="shared" si="71"/>
        <v>181792.85690800005</v>
      </c>
      <c r="X180" s="11">
        <f t="shared" si="72"/>
        <v>413340.9830560002</v>
      </c>
      <c r="Z180" s="29">
        <v>644.94556386102897</v>
      </c>
      <c r="AA180" s="2">
        <v>5.0441608574755092E-4</v>
      </c>
      <c r="AB180" s="2">
        <v>7.284152249949191E-3</v>
      </c>
      <c r="AC180" s="10">
        <f t="shared" si="60"/>
        <v>1.8931114050052367</v>
      </c>
      <c r="AD180" s="10">
        <f t="shared" si="61"/>
        <v>6.9557523993886562E-6</v>
      </c>
      <c r="AE180" s="11">
        <f t="shared" si="62"/>
        <v>3.6742435659085871E-6</v>
      </c>
    </row>
    <row r="181" spans="1:31" x14ac:dyDescent="0.2">
      <c r="A181" s="2">
        <v>172</v>
      </c>
      <c r="B181" s="5">
        <v>686</v>
      </c>
      <c r="C181" s="10">
        <f>'3 Data'!B181</f>
        <v>73.685000000000002</v>
      </c>
      <c r="D181" s="2">
        <f>'3 Data'!J181</f>
        <v>123.036</v>
      </c>
      <c r="E181" s="2">
        <f>'3 Data'!F181</f>
        <v>285.762</v>
      </c>
      <c r="F181" s="2">
        <f>'3 Data'!O181</f>
        <v>625.91</v>
      </c>
      <c r="G181" s="14">
        <f>'4 Results'!$E$4*C181+'4 Results'!$E$5*D181+'4 Results'!$E$6*E181</f>
        <v>628.5505499690388</v>
      </c>
      <c r="H181" s="14">
        <f t="shared" si="73"/>
        <v>-2.6405499690388297</v>
      </c>
      <c r="I181" s="14">
        <f t="shared" si="58"/>
        <v>6.9725041389909643</v>
      </c>
      <c r="J181" s="14">
        <f>'4 Results'!$E$4*C181</f>
        <v>71.659615560023937</v>
      </c>
      <c r="K181" s="14">
        <f>'4 Results'!$E$5*D181</f>
        <v>101.91318736757766</v>
      </c>
      <c r="L181" s="14">
        <f>'4 Results'!$E$6*E181</f>
        <v>454.97774704143717</v>
      </c>
      <c r="M181" s="14">
        <f>('4 Results'!$E$6-'4 Results'!$E$25)*E181</f>
        <v>285.17937732174187</v>
      </c>
      <c r="N181" s="14"/>
      <c r="O181" s="10">
        <f t="shared" si="63"/>
        <v>5429.479225</v>
      </c>
      <c r="P181" s="10">
        <f t="shared" si="64"/>
        <v>15137.857296</v>
      </c>
      <c r="Q181" s="10">
        <f t="shared" si="65"/>
        <v>81659.920643999998</v>
      </c>
      <c r="R181" s="10">
        <f t="shared" si="66"/>
        <v>9065.9076600000008</v>
      </c>
      <c r="S181" s="10">
        <f t="shared" si="67"/>
        <v>21056.37297</v>
      </c>
      <c r="T181" s="10">
        <f t="shared" si="68"/>
        <v>35159.013432</v>
      </c>
      <c r="U181" s="10">
        <f t="shared" si="69"/>
        <v>46120.178350000002</v>
      </c>
      <c r="V181" s="10">
        <f t="shared" si="70"/>
        <v>77009.462759999995</v>
      </c>
      <c r="W181" s="10">
        <f t="shared" si="71"/>
        <v>178861.29342</v>
      </c>
      <c r="X181" s="11">
        <f t="shared" si="72"/>
        <v>391763.32809999998</v>
      </c>
      <c r="Z181" s="29">
        <v>645.945196033824</v>
      </c>
      <c r="AA181" s="2">
        <v>4.9696527522943141E-4</v>
      </c>
      <c r="AB181" s="2">
        <v>7.3156527729051537E-3</v>
      </c>
      <c r="AC181" s="10">
        <f t="shared" si="60"/>
        <v>1.8026615339135739</v>
      </c>
      <c r="AD181" s="10">
        <f t="shared" si="61"/>
        <v>6.5538020490681412E-6</v>
      </c>
      <c r="AE181" s="11">
        <f t="shared" si="62"/>
        <v>3.6356253937697629E-6</v>
      </c>
    </row>
    <row r="182" spans="1:31" x14ac:dyDescent="0.2">
      <c r="A182" s="2">
        <v>173</v>
      </c>
      <c r="B182" s="5">
        <v>687</v>
      </c>
      <c r="C182" s="10">
        <f>'3 Data'!B182</f>
        <v>99.357999999999947</v>
      </c>
      <c r="D182" s="2">
        <f>'3 Data'!J182</f>
        <v>103.36500000000001</v>
      </c>
      <c r="E182" s="2">
        <f>'3 Data'!F182</f>
        <v>281.09800000000007</v>
      </c>
      <c r="F182" s="2">
        <f>'3 Data'!O182</f>
        <v>606.90099999999995</v>
      </c>
      <c r="G182" s="14">
        <f>'4 Results'!$E$4*C182+'4 Results'!$E$5*D182+'4 Results'!$E$6*E182</f>
        <v>629.79817392397581</v>
      </c>
      <c r="H182" s="14">
        <f t="shared" si="73"/>
        <v>-22.897173923975856</v>
      </c>
      <c r="I182" s="14">
        <f t="shared" si="58"/>
        <v>524.28057370479996</v>
      </c>
      <c r="J182" s="14">
        <f>'4 Results'!$E$4*C182</f>
        <v>96.626940120958864</v>
      </c>
      <c r="K182" s="14">
        <f>'4 Results'!$E$5*D182</f>
        <v>85.619303392906673</v>
      </c>
      <c r="L182" s="14">
        <f>'4 Results'!$E$6*E182</f>
        <v>447.55193041011034</v>
      </c>
      <c r="M182" s="14">
        <f>('4 Results'!$E$6-'4 Results'!$E$25)*E182</f>
        <v>280.52488646631468</v>
      </c>
      <c r="N182" s="14"/>
      <c r="O182" s="10">
        <f t="shared" si="63"/>
        <v>9872.0121639999888</v>
      </c>
      <c r="P182" s="10">
        <f t="shared" si="64"/>
        <v>10684.323225000002</v>
      </c>
      <c r="Q182" s="10">
        <f t="shared" si="65"/>
        <v>79016.085604000036</v>
      </c>
      <c r="R182" s="10">
        <f t="shared" si="66"/>
        <v>10270.139669999995</v>
      </c>
      <c r="S182" s="10">
        <f t="shared" si="67"/>
        <v>27929.335083999991</v>
      </c>
      <c r="T182" s="10">
        <f t="shared" si="68"/>
        <v>29055.694770000009</v>
      </c>
      <c r="U182" s="10">
        <f t="shared" si="69"/>
        <v>60300.469557999961</v>
      </c>
      <c r="V182" s="10">
        <f t="shared" si="70"/>
        <v>62732.321864999998</v>
      </c>
      <c r="W182" s="10">
        <f t="shared" si="71"/>
        <v>170598.65729800003</v>
      </c>
      <c r="X182" s="11">
        <f t="shared" si="72"/>
        <v>368328.82380099996</v>
      </c>
      <c r="Z182" s="29">
        <v>646.94482820661801</v>
      </c>
      <c r="AA182" s="2">
        <v>4.8929642134878525E-4</v>
      </c>
      <c r="AB182" s="2">
        <v>7.1523427577202536E-3</v>
      </c>
      <c r="AC182" s="10">
        <f t="shared" si="60"/>
        <v>1.7895928006239872</v>
      </c>
      <c r="AD182" s="10">
        <f t="shared" si="61"/>
        <v>6.2628870896105531E-6</v>
      </c>
      <c r="AE182" s="11">
        <f t="shared" si="62"/>
        <v>3.499615715612422E-6</v>
      </c>
    </row>
    <row r="183" spans="1:31" x14ac:dyDescent="0.2">
      <c r="A183" s="2">
        <v>174</v>
      </c>
      <c r="B183" s="5">
        <v>688</v>
      </c>
      <c r="C183" s="10">
        <f>'3 Data'!B183</f>
        <v>75.018000000000029</v>
      </c>
      <c r="D183" s="2">
        <f>'3 Data'!J183</f>
        <v>164.04799999999994</v>
      </c>
      <c r="E183" s="2">
        <f>'3 Data'!F183</f>
        <v>278.42400000000004</v>
      </c>
      <c r="F183" s="2">
        <f>'3 Data'!O183</f>
        <v>605.55799999999999</v>
      </c>
      <c r="G183" s="14">
        <f>'4 Results'!$E$4*C183+'4 Results'!$E$5*D183+'4 Results'!$E$6*E183</f>
        <v>652.13472979046151</v>
      </c>
      <c r="H183" s="14">
        <f t="shared" si="73"/>
        <v>-46.576729790461513</v>
      </c>
      <c r="I183" s="14">
        <f t="shared" si="58"/>
        <v>2169.3917579736649</v>
      </c>
      <c r="J183" s="14">
        <f>'4 Results'!$E$4*C183</f>
        <v>72.95597530137583</v>
      </c>
      <c r="K183" s="14">
        <f>'4 Results'!$E$5*D183</f>
        <v>135.88424982343682</v>
      </c>
      <c r="L183" s="14">
        <f>'4 Results'!$E$6*E183</f>
        <v>443.29450466564879</v>
      </c>
      <c r="M183" s="14">
        <f>('4 Results'!$E$6-'4 Results'!$E$25)*E183</f>
        <v>277.85633832150063</v>
      </c>
      <c r="N183" s="14"/>
      <c r="O183" s="10">
        <f t="shared" si="63"/>
        <v>5627.700324000004</v>
      </c>
      <c r="P183" s="10">
        <f t="shared" si="64"/>
        <v>26911.746303999982</v>
      </c>
      <c r="Q183" s="10">
        <f t="shared" si="65"/>
        <v>77519.923776000025</v>
      </c>
      <c r="R183" s="10">
        <f t="shared" si="66"/>
        <v>12306.552864000001</v>
      </c>
      <c r="S183" s="10">
        <f t="shared" si="67"/>
        <v>20886.811632000012</v>
      </c>
      <c r="T183" s="10">
        <f t="shared" si="68"/>
        <v>45674.90035199999</v>
      </c>
      <c r="U183" s="10">
        <f t="shared" si="69"/>
        <v>45427.750044000015</v>
      </c>
      <c r="V183" s="10">
        <f t="shared" si="70"/>
        <v>99340.578783999968</v>
      </c>
      <c r="W183" s="10">
        <f t="shared" si="71"/>
        <v>168601.88059200003</v>
      </c>
      <c r="X183" s="11">
        <f t="shared" si="72"/>
        <v>366700.49136400002</v>
      </c>
      <c r="Z183" s="29">
        <v>647.94446037941202</v>
      </c>
      <c r="AA183" s="2">
        <v>4.8244079365948047E-4</v>
      </c>
      <c r="AB183" s="2">
        <v>6.6874082887582106E-3</v>
      </c>
      <c r="AC183" s="10">
        <f t="shared" si="60"/>
        <v>2.0326366920771433</v>
      </c>
      <c r="AD183" s="10">
        <f t="shared" si="61"/>
        <v>6.5578521847016183E-6</v>
      </c>
      <c r="AE183" s="11">
        <f t="shared" si="62"/>
        <v>3.2262785623534993E-6</v>
      </c>
    </row>
    <row r="184" spans="1:31" x14ac:dyDescent="0.2">
      <c r="A184" s="2">
        <v>175</v>
      </c>
      <c r="B184" s="5">
        <v>689</v>
      </c>
      <c r="C184" s="10">
        <f>'3 Data'!B184</f>
        <v>88.021999999999991</v>
      </c>
      <c r="D184" s="2">
        <f>'3 Data'!J184</f>
        <v>88.35899999999998</v>
      </c>
      <c r="E184" s="2">
        <f>'3 Data'!F184</f>
        <v>228.74099999999993</v>
      </c>
      <c r="F184" s="2">
        <f>'3 Data'!O184</f>
        <v>562.54200000000003</v>
      </c>
      <c r="G184" s="14">
        <f>'4 Results'!$E$4*C184+'4 Results'!$E$5*D184+'4 Results'!$E$6*E184</f>
        <v>522.9834729751683</v>
      </c>
      <c r="H184" s="14">
        <f t="shared" si="73"/>
        <v>39.558527024831733</v>
      </c>
      <c r="I184" s="14">
        <f t="shared" si="58"/>
        <v>1564.8770603743426</v>
      </c>
      <c r="J184" s="14">
        <f>'4 Results'!$E$4*C184</f>
        <v>85.602533498329734</v>
      </c>
      <c r="K184" s="14">
        <f>'4 Results'!$E$5*D184</f>
        <v>73.189532515782304</v>
      </c>
      <c r="L184" s="14">
        <f>'4 Results'!$E$6*E184</f>
        <v>364.19140696105626</v>
      </c>
      <c r="M184" s="14">
        <f>('4 Results'!$E$6-'4 Results'!$E$25)*E184</f>
        <v>228.27463395396356</v>
      </c>
      <c r="N184" s="14"/>
      <c r="O184" s="10">
        <f t="shared" si="63"/>
        <v>7747.8724839999986</v>
      </c>
      <c r="P184" s="10">
        <f t="shared" si="64"/>
        <v>7807.3128809999962</v>
      </c>
      <c r="Q184" s="10">
        <f t="shared" si="65"/>
        <v>52322.445080999969</v>
      </c>
      <c r="R184" s="10">
        <f t="shared" si="66"/>
        <v>7777.5358979999974</v>
      </c>
      <c r="S184" s="10">
        <f t="shared" si="67"/>
        <v>20134.240301999991</v>
      </c>
      <c r="T184" s="10">
        <f t="shared" si="68"/>
        <v>20211.326018999989</v>
      </c>
      <c r="U184" s="10">
        <f t="shared" si="69"/>
        <v>49516.071923999996</v>
      </c>
      <c r="V184" s="10">
        <f t="shared" si="70"/>
        <v>49705.648577999993</v>
      </c>
      <c r="W184" s="10">
        <f t="shared" si="71"/>
        <v>128676.41962199997</v>
      </c>
      <c r="X184" s="11">
        <f t="shared" si="72"/>
        <v>316453.50176400004</v>
      </c>
      <c r="Z184" s="29">
        <v>648.94409255220603</v>
      </c>
      <c r="AA184" s="2">
        <v>4.7682586959989519E-4</v>
      </c>
      <c r="AB184" s="2">
        <v>6.5628606085689186E-3</v>
      </c>
      <c r="AC184" s="10">
        <f t="shared" si="60"/>
        <v>1.5540986436540982</v>
      </c>
      <c r="AD184" s="10">
        <f t="shared" si="61"/>
        <v>4.8633057175216825E-6</v>
      </c>
      <c r="AE184" s="11">
        <f t="shared" si="62"/>
        <v>3.129341716743772E-6</v>
      </c>
    </row>
    <row r="185" spans="1:31" x14ac:dyDescent="0.2">
      <c r="A185" s="2">
        <v>176</v>
      </c>
      <c r="B185" s="5">
        <v>690</v>
      </c>
      <c r="C185" s="10">
        <f>'3 Data'!B185</f>
        <v>77.018999999999949</v>
      </c>
      <c r="D185" s="2">
        <f>'3 Data'!J185</f>
        <v>97.362000000000023</v>
      </c>
      <c r="E185" s="2">
        <f>'3 Data'!F185</f>
        <v>206.39900000000006</v>
      </c>
      <c r="F185" s="2">
        <f>'3 Data'!O185</f>
        <v>549.53699999999992</v>
      </c>
      <c r="G185" s="14">
        <f>'4 Results'!$E$4*C185+'4 Results'!$E$5*D185+'4 Results'!$E$6*E185</f>
        <v>484.16832432486035</v>
      </c>
      <c r="H185" s="14">
        <f t="shared" si="73"/>
        <v>65.368675675139571</v>
      </c>
      <c r="I185" s="14">
        <f t="shared" si="58"/>
        <v>4273.063759521584</v>
      </c>
      <c r="J185" s="14">
        <f>'4 Results'!$E$4*C185</f>
        <v>74.901973682804908</v>
      </c>
      <c r="K185" s="14">
        <f>'4 Results'!$E$5*D185</f>
        <v>80.646898050018677</v>
      </c>
      <c r="L185" s="14">
        <f>'4 Results'!$E$6*E185</f>
        <v>328.61945259203679</v>
      </c>
      <c r="M185" s="14">
        <f>('4 Results'!$E$6-'4 Results'!$E$25)*E185</f>
        <v>205.97818569239513</v>
      </c>
      <c r="N185" s="14"/>
      <c r="O185" s="10">
        <f t="shared" si="63"/>
        <v>5931.9263609999925</v>
      </c>
      <c r="P185" s="10">
        <f t="shared" si="64"/>
        <v>9479.3590440000044</v>
      </c>
      <c r="Q185" s="10">
        <f t="shared" si="65"/>
        <v>42600.547201000023</v>
      </c>
      <c r="R185" s="10">
        <f t="shared" si="66"/>
        <v>7498.7238779999971</v>
      </c>
      <c r="S185" s="10">
        <f t="shared" si="67"/>
        <v>15896.644580999993</v>
      </c>
      <c r="T185" s="10">
        <f t="shared" si="68"/>
        <v>20095.419438000012</v>
      </c>
      <c r="U185" s="10">
        <f t="shared" si="69"/>
        <v>42324.790202999968</v>
      </c>
      <c r="V185" s="10">
        <f t="shared" si="70"/>
        <v>53504.021394000003</v>
      </c>
      <c r="W185" s="10">
        <f t="shared" si="71"/>
        <v>113423.88726300001</v>
      </c>
      <c r="X185" s="11">
        <f t="shared" si="72"/>
        <v>301990.91436899989</v>
      </c>
      <c r="Z185" s="29">
        <v>649.94372472500004</v>
      </c>
      <c r="AA185" s="2">
        <v>4.7039069135984595E-4</v>
      </c>
      <c r="AB185" s="2">
        <v>6.3727423949498166E-3</v>
      </c>
      <c r="AC185" s="10">
        <f t="shared" si="60"/>
        <v>1.4609059404439719</v>
      </c>
      <c r="AD185" s="10">
        <f t="shared" si="61"/>
        <v>4.3793266218605072E-6</v>
      </c>
      <c r="AE185" s="11">
        <f t="shared" si="62"/>
        <v>2.9976787010186447E-6</v>
      </c>
    </row>
    <row r="186" spans="1:31" x14ac:dyDescent="0.2">
      <c r="A186" s="2">
        <v>177</v>
      </c>
      <c r="B186" s="5">
        <v>691</v>
      </c>
      <c r="C186" s="10">
        <f>'3 Data'!B186</f>
        <v>151.03699999999998</v>
      </c>
      <c r="D186" s="2">
        <f>'3 Data'!J186</f>
        <v>26.007000000000062</v>
      </c>
      <c r="E186" s="2">
        <f>'3 Data'!F186</f>
        <v>185.72800000000007</v>
      </c>
      <c r="F186" s="2">
        <f>'3 Data'!O186</f>
        <v>581.54099999999994</v>
      </c>
      <c r="G186" s="14">
        <f>'4 Results'!$E$4*C186+'4 Results'!$E$5*D186+'4 Results'!$E$6*E186</f>
        <v>464.13554722298147</v>
      </c>
      <c r="H186" s="14">
        <f t="shared" si="73"/>
        <v>117.40545277701847</v>
      </c>
      <c r="I186" s="14">
        <f t="shared" si="58"/>
        <v>13784.040341776714</v>
      </c>
      <c r="J186" s="14">
        <f>'4 Results'!$E$4*C186</f>
        <v>146.88543604993328</v>
      </c>
      <c r="K186" s="14">
        <f>'4 Results'!$E$5*D186</f>
        <v>21.542119898798713</v>
      </c>
      <c r="L186" s="14">
        <f>'4 Results'!$E$6*E186</f>
        <v>295.70799127424948</v>
      </c>
      <c r="M186" s="14">
        <f>('4 Results'!$E$6-'4 Results'!$E$25)*E186</f>
        <v>185.34933053104504</v>
      </c>
      <c r="N186" s="14"/>
      <c r="O186" s="10">
        <f t="shared" si="63"/>
        <v>22812.175368999993</v>
      </c>
      <c r="P186" s="10">
        <f t="shared" si="64"/>
        <v>676.36404900000321</v>
      </c>
      <c r="Q186" s="10">
        <f t="shared" si="65"/>
        <v>34494.889984000023</v>
      </c>
      <c r="R186" s="10">
        <f t="shared" si="66"/>
        <v>3928.0192590000088</v>
      </c>
      <c r="S186" s="10">
        <f t="shared" si="67"/>
        <v>28051.799936000007</v>
      </c>
      <c r="T186" s="10">
        <f t="shared" si="68"/>
        <v>4830.2280960000135</v>
      </c>
      <c r="U186" s="10">
        <f t="shared" si="69"/>
        <v>87834.208016999983</v>
      </c>
      <c r="V186" s="10">
        <f t="shared" si="70"/>
        <v>15124.136787000034</v>
      </c>
      <c r="W186" s="10">
        <f t="shared" si="71"/>
        <v>108008.44684800002</v>
      </c>
      <c r="X186" s="11">
        <f t="shared" si="72"/>
        <v>338189.93468099996</v>
      </c>
      <c r="Z186" s="29">
        <v>650.94335689779405</v>
      </c>
      <c r="AA186" s="2">
        <v>4.6211110522445151E-4</v>
      </c>
      <c r="AB186" s="2">
        <v>6.3824612566779869E-3</v>
      </c>
      <c r="AC186" s="10">
        <f t="shared" si="60"/>
        <v>1.7383084571394418</v>
      </c>
      <c r="AD186" s="10">
        <f t="shared" si="61"/>
        <v>5.1269777851103087E-6</v>
      </c>
      <c r="AE186" s="11">
        <f t="shared" si="62"/>
        <v>2.9494062253757062E-6</v>
      </c>
    </row>
    <row r="187" spans="1:31" x14ac:dyDescent="0.2">
      <c r="A187" s="2">
        <v>178</v>
      </c>
      <c r="B187" s="5">
        <v>692</v>
      </c>
      <c r="C187" s="10">
        <f>'3 Data'!B187</f>
        <v>45.343999999999994</v>
      </c>
      <c r="D187" s="2">
        <f>'3 Data'!J187</f>
        <v>119.36700000000002</v>
      </c>
      <c r="E187" s="2">
        <f>'3 Data'!F187</f>
        <v>243.74299999999999</v>
      </c>
      <c r="F187" s="2">
        <f>'3 Data'!O187</f>
        <v>512.18600000000004</v>
      </c>
      <c r="G187" s="14">
        <f>'4 Results'!$E$4*C187+'4 Results'!$E$5*D187+'4 Results'!$E$6*E187</f>
        <v>531.04864218591388</v>
      </c>
      <c r="H187" s="14">
        <f t="shared" si="73"/>
        <v>-18.862642185913842</v>
      </c>
      <c r="I187" s="14">
        <f t="shared" si="58"/>
        <v>355.79927023381651</v>
      </c>
      <c r="J187" s="14">
        <f>'4 Results'!$E$4*C187</f>
        <v>44.097626490516724</v>
      </c>
      <c r="K187" s="14">
        <f>'4 Results'!$E$5*D187</f>
        <v>98.874081053558669</v>
      </c>
      <c r="L187" s="14">
        <f>'4 Results'!$E$6*E187</f>
        <v>388.07693464183842</v>
      </c>
      <c r="M187" s="14">
        <f>('4 Results'!$E$6-'4 Results'!$E$25)*E187</f>
        <v>243.24604729296871</v>
      </c>
      <c r="N187" s="14"/>
      <c r="O187" s="10">
        <f t="shared" si="63"/>
        <v>2056.0783359999996</v>
      </c>
      <c r="P187" s="10">
        <f t="shared" si="64"/>
        <v>14248.480689000004</v>
      </c>
      <c r="Q187" s="10">
        <f t="shared" si="65"/>
        <v>59410.650048999996</v>
      </c>
      <c r="R187" s="10">
        <f t="shared" si="66"/>
        <v>5412.5772480000005</v>
      </c>
      <c r="S187" s="10">
        <f t="shared" si="67"/>
        <v>11052.282591999998</v>
      </c>
      <c r="T187" s="10">
        <f t="shared" si="68"/>
        <v>29094.870681000004</v>
      </c>
      <c r="U187" s="10">
        <f t="shared" si="69"/>
        <v>23224.561984</v>
      </c>
      <c r="V187" s="10">
        <f t="shared" si="70"/>
        <v>61138.106262000016</v>
      </c>
      <c r="W187" s="10">
        <f t="shared" si="71"/>
        <v>124841.752198</v>
      </c>
      <c r="X187" s="11">
        <f t="shared" si="72"/>
        <v>262334.49859600002</v>
      </c>
      <c r="Z187" s="29">
        <v>651.94298907058806</v>
      </c>
      <c r="AA187" s="2">
        <v>4.5269166710324587E-4</v>
      </c>
      <c r="AB187" s="2">
        <v>6.1568995114752011E-3</v>
      </c>
      <c r="AC187" s="10">
        <f t="shared" si="60"/>
        <v>1.3422889493619572</v>
      </c>
      <c r="AD187" s="10">
        <f t="shared" si="61"/>
        <v>3.7411970266633516E-6</v>
      </c>
      <c r="AE187" s="11">
        <f t="shared" si="62"/>
        <v>2.7871771040368689E-6</v>
      </c>
    </row>
    <row r="188" spans="1:31" x14ac:dyDescent="0.2">
      <c r="A188" s="2">
        <v>179</v>
      </c>
      <c r="B188" s="5">
        <v>693</v>
      </c>
      <c r="C188" s="10">
        <f>'3 Data'!B188</f>
        <v>92.355000000000018</v>
      </c>
      <c r="D188" s="2">
        <f>'3 Data'!J188</f>
        <v>105.69599999999997</v>
      </c>
      <c r="E188" s="2">
        <f>'3 Data'!F188</f>
        <v>223.07</v>
      </c>
      <c r="F188" s="2">
        <f>'3 Data'!O188</f>
        <v>485.49600000000004</v>
      </c>
      <c r="G188" s="14">
        <f>'4 Results'!$E$4*C188+'4 Results'!$E$5*D188+'4 Results'!$E$6*E188</f>
        <v>532.52883851561023</v>
      </c>
      <c r="H188" s="14">
        <f t="shared" si="73"/>
        <v>-47.032838515610194</v>
      </c>
      <c r="I188" s="14">
        <f t="shared" si="58"/>
        <v>2212.0878988354657</v>
      </c>
      <c r="J188" s="14">
        <f>'4 Results'!$E$4*C188</f>
        <v>89.816432042423997</v>
      </c>
      <c r="K188" s="14">
        <f>'4 Results'!$E$5*D188</f>
        <v>87.550117461584293</v>
      </c>
      <c r="L188" s="14">
        <f>'4 Results'!$E$6*E188</f>
        <v>355.16228901160196</v>
      </c>
      <c r="M188" s="14">
        <f>('4 Results'!$E$6-'4 Results'!$E$25)*E188</f>
        <v>222.61519620929639</v>
      </c>
      <c r="N188" s="14"/>
      <c r="O188" s="10">
        <f t="shared" si="63"/>
        <v>8529.4460250000029</v>
      </c>
      <c r="P188" s="10">
        <f t="shared" si="64"/>
        <v>11171.644415999994</v>
      </c>
      <c r="Q188" s="10">
        <f t="shared" si="65"/>
        <v>49760.224899999994</v>
      </c>
      <c r="R188" s="10">
        <f t="shared" si="66"/>
        <v>9761.5540799999999</v>
      </c>
      <c r="S188" s="10">
        <f t="shared" si="67"/>
        <v>20601.629850000005</v>
      </c>
      <c r="T188" s="10">
        <f t="shared" si="68"/>
        <v>23577.606719999992</v>
      </c>
      <c r="U188" s="10">
        <f t="shared" si="69"/>
        <v>44837.983080000013</v>
      </c>
      <c r="V188" s="10">
        <f t="shared" si="70"/>
        <v>51314.985215999986</v>
      </c>
      <c r="W188" s="10">
        <f t="shared" si="71"/>
        <v>108299.59272</v>
      </c>
      <c r="X188" s="11">
        <f t="shared" si="72"/>
        <v>235706.36601600004</v>
      </c>
      <c r="Z188" s="29">
        <v>652.94262124338195</v>
      </c>
      <c r="AA188" s="2">
        <v>4.4472798907890939E-4</v>
      </c>
      <c r="AB188" s="2">
        <v>6.1473177591864379E-3</v>
      </c>
      <c r="AC188" s="10">
        <f t="shared" si="60"/>
        <v>1.6640433932241201</v>
      </c>
      <c r="AD188" s="10">
        <f t="shared" si="61"/>
        <v>4.5493020494653353E-6</v>
      </c>
      <c r="AE188" s="11">
        <f t="shared" si="62"/>
        <v>2.7338842652720519E-6</v>
      </c>
    </row>
    <row r="189" spans="1:31" x14ac:dyDescent="0.2">
      <c r="A189" s="2">
        <v>180</v>
      </c>
      <c r="B189" s="5">
        <v>694</v>
      </c>
      <c r="C189" s="10">
        <f>'3 Data'!B189</f>
        <v>66.682999999999993</v>
      </c>
      <c r="D189" s="2">
        <f>'3 Data'!J189</f>
        <v>68.685000000000002</v>
      </c>
      <c r="E189" s="2">
        <f>'3 Data'!F189</f>
        <v>216.06700000000006</v>
      </c>
      <c r="F189" s="2">
        <f>'3 Data'!O189</f>
        <v>492.50600000000003</v>
      </c>
      <c r="G189" s="14">
        <f>'4 Results'!$E$4*C189+'4 Results'!$E$5*D189+'4 Results'!$E$6*E189</f>
        <v>465.75566254638289</v>
      </c>
      <c r="H189" s="14">
        <f t="shared" si="73"/>
        <v>26.750337453617135</v>
      </c>
      <c r="I189" s="14">
        <f t="shared" si="58"/>
        <v>715.58055388239165</v>
      </c>
      <c r="J189" s="14">
        <f>'4 Results'!$E$4*C189</f>
        <v>64.850079994423226</v>
      </c>
      <c r="K189" s="14">
        <f>'4 Results'!$E$5*D189</f>
        <v>56.893163580919989</v>
      </c>
      <c r="L189" s="14">
        <f>'4 Results'!$E$6*E189</f>
        <v>344.01241897103966</v>
      </c>
      <c r="M189" s="14">
        <f>('4 Results'!$E$6-'4 Results'!$E$25)*E189</f>
        <v>215.62647419802778</v>
      </c>
      <c r="N189" s="14"/>
      <c r="O189" s="10">
        <f t="shared" si="63"/>
        <v>4446.6224889999994</v>
      </c>
      <c r="P189" s="10">
        <f t="shared" si="64"/>
        <v>4717.6292250000006</v>
      </c>
      <c r="Q189" s="10">
        <f t="shared" si="65"/>
        <v>46684.948489000031</v>
      </c>
      <c r="R189" s="10">
        <f t="shared" si="66"/>
        <v>4580.1218549999994</v>
      </c>
      <c r="S189" s="10">
        <f t="shared" si="67"/>
        <v>14407.995761000002</v>
      </c>
      <c r="T189" s="10">
        <f t="shared" si="68"/>
        <v>14840.561895000004</v>
      </c>
      <c r="U189" s="10">
        <f t="shared" si="69"/>
        <v>32841.777598000001</v>
      </c>
      <c r="V189" s="10">
        <f t="shared" si="70"/>
        <v>33827.77461</v>
      </c>
      <c r="W189" s="10">
        <f t="shared" si="71"/>
        <v>106414.29390200003</v>
      </c>
      <c r="X189" s="11">
        <f t="shared" si="72"/>
        <v>242562.16003600002</v>
      </c>
      <c r="Z189" s="29">
        <v>653.94225341617596</v>
      </c>
      <c r="AA189" s="2">
        <v>4.4005349781378329E-4</v>
      </c>
      <c r="AB189" s="2">
        <v>5.7427661794860535E-3</v>
      </c>
      <c r="AC189" s="10">
        <f t="shared" si="60"/>
        <v>1.663836008217529</v>
      </c>
      <c r="AD189" s="10">
        <f t="shared" si="61"/>
        <v>4.2047204814716998E-6</v>
      </c>
      <c r="AE189" s="11">
        <f t="shared" si="62"/>
        <v>2.5271243444095346E-6</v>
      </c>
    </row>
    <row r="190" spans="1:31" x14ac:dyDescent="0.2">
      <c r="A190" s="2">
        <v>181</v>
      </c>
      <c r="B190" s="5">
        <v>695</v>
      </c>
      <c r="C190" s="10">
        <f>'3 Data'!B190</f>
        <v>51.67900000000003</v>
      </c>
      <c r="D190" s="2">
        <f>'3 Data'!J190</f>
        <v>83.688999999999965</v>
      </c>
      <c r="E190" s="2">
        <f>'3 Data'!F190</f>
        <v>230.404</v>
      </c>
      <c r="F190" s="2">
        <f>'3 Data'!O190</f>
        <v>498.17500000000001</v>
      </c>
      <c r="G190" s="14">
        <f>'4 Results'!$E$4*C190+'4 Results'!$E$5*D190+'4 Results'!$E$6*E190</f>
        <v>486.41893650938334</v>
      </c>
      <c r="H190" s="14">
        <f t="shared" si="73"/>
        <v>11.756063490616668</v>
      </c>
      <c r="I190" s="14">
        <f t="shared" si="58"/>
        <v>138.20502879541016</v>
      </c>
      <c r="J190" s="14">
        <f>'4 Results'!$E$4*C190</f>
        <v>50.258495928974405</v>
      </c>
      <c r="K190" s="14">
        <f>'4 Results'!$E$5*D190</f>
        <v>69.321277817916737</v>
      </c>
      <c r="L190" s="14">
        <f>'4 Results'!$E$6*E190</f>
        <v>366.83916276249221</v>
      </c>
      <c r="M190" s="14">
        <f>('4 Results'!$E$6-'4 Results'!$E$25)*E190</f>
        <v>229.93424336489321</v>
      </c>
      <c r="N190" s="14"/>
      <c r="O190" s="10">
        <f t="shared" si="63"/>
        <v>2670.719041000003</v>
      </c>
      <c r="P190" s="10">
        <f t="shared" si="64"/>
        <v>7003.8487209999939</v>
      </c>
      <c r="Q190" s="10">
        <f t="shared" si="65"/>
        <v>53086.003215999997</v>
      </c>
      <c r="R190" s="10">
        <f t="shared" si="66"/>
        <v>4324.9638310000009</v>
      </c>
      <c r="S190" s="10">
        <f t="shared" si="67"/>
        <v>11907.048316000008</v>
      </c>
      <c r="T190" s="10">
        <f t="shared" si="68"/>
        <v>19282.280355999992</v>
      </c>
      <c r="U190" s="10">
        <f t="shared" ref="U190:U195" si="74">F190*C190</f>
        <v>25745.185825000015</v>
      </c>
      <c r="V190" s="10">
        <f t="shared" ref="V190:V195" si="75">F190*D190</f>
        <v>41691.767574999983</v>
      </c>
      <c r="W190" s="10">
        <f t="shared" ref="W190:W195" si="76">F190*E190</f>
        <v>114781.51270000001</v>
      </c>
      <c r="X190" s="11">
        <f t="shared" si="72"/>
        <v>248178.330625</v>
      </c>
      <c r="Z190" s="29">
        <v>654.94188558897099</v>
      </c>
      <c r="AA190" s="2">
        <v>4.3787051654245983E-4</v>
      </c>
      <c r="AB190" s="2">
        <v>5.6401934888786458E-3</v>
      </c>
      <c r="AC190" s="10">
        <f t="shared" si="60"/>
        <v>1.6499086279484325</v>
      </c>
      <c r="AD190" s="10">
        <f t="shared" si="61"/>
        <v>4.0747371607983178E-6</v>
      </c>
      <c r="AE190" s="11">
        <f t="shared" si="62"/>
        <v>2.4696744363747111E-6</v>
      </c>
    </row>
    <row r="191" spans="1:31" x14ac:dyDescent="0.2">
      <c r="A191" s="2">
        <v>182</v>
      </c>
      <c r="B191" s="5">
        <v>696</v>
      </c>
      <c r="C191" s="10">
        <f>'3 Data'!B191</f>
        <v>79.352000000000032</v>
      </c>
      <c r="D191" s="2">
        <f>'3 Data'!J191</f>
        <v>87.357999999999947</v>
      </c>
      <c r="E191" s="2">
        <f>'3 Data'!F191</f>
        <v>193.05899999999997</v>
      </c>
      <c r="F191" s="2">
        <f>'3 Data'!O191</f>
        <v>444.48000000000008</v>
      </c>
      <c r="G191" s="14">
        <f>'4 Results'!$E$4*C191+'4 Results'!$E$5*D191+'4 Results'!$E$6*E191</f>
        <v>456.91131904680594</v>
      </c>
      <c r="H191" s="14">
        <f t="shared" si="73"/>
        <v>-12.431319046805868</v>
      </c>
      <c r="I191" s="14">
        <f t="shared" si="58"/>
        <v>154.53769324347834</v>
      </c>
      <c r="J191" s="14">
        <f>'4 Results'!$E$4*C191</f>
        <v>77.170846358404305</v>
      </c>
      <c r="K191" s="14">
        <f>'4 Results'!$E$5*D191</f>
        <v>72.360384131935717</v>
      </c>
      <c r="L191" s="14">
        <f>'4 Results'!$E$6*E191</f>
        <v>307.38008855646592</v>
      </c>
      <c r="M191" s="14">
        <f>('4 Results'!$E$6-'4 Results'!$E$25)*E191</f>
        <v>192.66538380315842</v>
      </c>
      <c r="N191" s="14"/>
      <c r="O191" s="10">
        <f t="shared" si="63"/>
        <v>6296.7399040000055</v>
      </c>
      <c r="P191" s="10">
        <f t="shared" si="64"/>
        <v>7631.420163999991</v>
      </c>
      <c r="Q191" s="10">
        <f t="shared" si="65"/>
        <v>37271.77748099999</v>
      </c>
      <c r="R191" s="10">
        <f t="shared" si="66"/>
        <v>6932.0320159999983</v>
      </c>
      <c r="S191" s="10">
        <f t="shared" si="67"/>
        <v>15319.617768000004</v>
      </c>
      <c r="T191" s="10">
        <f t="shared" si="68"/>
        <v>16865.248121999986</v>
      </c>
      <c r="U191" s="10">
        <f t="shared" si="74"/>
        <v>35270.376960000023</v>
      </c>
      <c r="V191" s="10">
        <f t="shared" si="75"/>
        <v>38828.88383999998</v>
      </c>
      <c r="W191" s="10">
        <f t="shared" si="76"/>
        <v>85810.864320000008</v>
      </c>
      <c r="X191" s="11">
        <f t="shared" si="72"/>
        <v>197562.47040000008</v>
      </c>
      <c r="Z191" s="29">
        <v>655.941517761765</v>
      </c>
      <c r="AA191" s="2">
        <v>4.3073271508988528E-4</v>
      </c>
      <c r="AB191" s="2">
        <v>5.5156780300817023E-3</v>
      </c>
      <c r="AC191" s="10">
        <f t="shared" si="60"/>
        <v>1.6578661043642609</v>
      </c>
      <c r="AD191" s="10">
        <f t="shared" si="61"/>
        <v>3.9387300630229508E-6</v>
      </c>
      <c r="AE191" s="11">
        <f t="shared" si="62"/>
        <v>2.3757829734587214E-6</v>
      </c>
    </row>
    <row r="192" spans="1:31" x14ac:dyDescent="0.2">
      <c r="A192" s="2">
        <v>183</v>
      </c>
      <c r="B192" s="5">
        <v>697</v>
      </c>
      <c r="C192" s="10">
        <f>'3 Data'!B192</f>
        <v>66.349999999999966</v>
      </c>
      <c r="D192" s="2">
        <f>'3 Data'!J192</f>
        <v>66.351000000000056</v>
      </c>
      <c r="E192" s="2">
        <f>'3 Data'!F192</f>
        <v>201.06200000000007</v>
      </c>
      <c r="F192" s="2">
        <f>'3 Data'!O192</f>
        <v>419.80599999999993</v>
      </c>
      <c r="G192" s="14">
        <f>'4 Results'!$E$4*C192+'4 Results'!$E$5*D192+'4 Results'!$E$6*E192</f>
        <v>439.6082125609538</v>
      </c>
      <c r="H192" s="14">
        <f t="shared" si="73"/>
        <v>-19.802212560953876</v>
      </c>
      <c r="I192" s="14">
        <f t="shared" si="58"/>
        <v>392.12762230919947</v>
      </c>
      <c r="J192" s="14">
        <f>'4 Results'!$E$4*C192</f>
        <v>64.526233187318795</v>
      </c>
      <c r="K192" s="14">
        <f>'4 Results'!$E$5*D192</f>
        <v>54.95986455205103</v>
      </c>
      <c r="L192" s="14">
        <f>'4 Results'!$E$6*E192</f>
        <v>320.12211482158398</v>
      </c>
      <c r="M192" s="14">
        <f>('4 Results'!$E$6-'4 Results'!$E$25)*E192</f>
        <v>200.65206697553938</v>
      </c>
      <c r="N192" s="14"/>
      <c r="O192" s="10">
        <f t="shared" si="63"/>
        <v>4402.3224999999957</v>
      </c>
      <c r="P192" s="10">
        <f t="shared" si="64"/>
        <v>4402.455201000007</v>
      </c>
      <c r="Q192" s="10">
        <f t="shared" si="65"/>
        <v>40425.927844000027</v>
      </c>
      <c r="R192" s="10">
        <f t="shared" si="66"/>
        <v>4402.3888500000012</v>
      </c>
      <c r="S192" s="10">
        <f t="shared" si="67"/>
        <v>13340.463699999998</v>
      </c>
      <c r="T192" s="10">
        <f t="shared" si="68"/>
        <v>13340.664762000017</v>
      </c>
      <c r="U192" s="10">
        <f t="shared" si="74"/>
        <v>27854.12809999998</v>
      </c>
      <c r="V192" s="10">
        <f t="shared" si="75"/>
        <v>27854.547906000018</v>
      </c>
      <c r="W192" s="10">
        <f t="shared" si="76"/>
        <v>84407.033972000019</v>
      </c>
      <c r="X192" s="11">
        <f t="shared" si="72"/>
        <v>176237.07763599994</v>
      </c>
      <c r="Z192" s="29">
        <v>656.94114993455901</v>
      </c>
      <c r="AA192" s="2">
        <v>4.2341025322311613E-4</v>
      </c>
      <c r="AB192" s="2">
        <v>5.5014886186870622E-3</v>
      </c>
      <c r="AC192" s="10">
        <f t="shared" ref="AC192:AC223" si="77">D151/E151*AB192/AA192*AB$3/AA$3</f>
        <v>1.284305091262238</v>
      </c>
      <c r="AD192" s="10">
        <f t="shared" si="61"/>
        <v>2.9916431843840475E-6</v>
      </c>
      <c r="AE192" s="11">
        <f t="shared" si="62"/>
        <v>2.3293866891423803E-6</v>
      </c>
    </row>
    <row r="193" spans="1:31" x14ac:dyDescent="0.2">
      <c r="A193" s="2">
        <v>184</v>
      </c>
      <c r="B193" s="5">
        <v>698</v>
      </c>
      <c r="C193" s="10">
        <f>'3 Data'!B193</f>
        <v>73.350000000000023</v>
      </c>
      <c r="D193" s="2">
        <f>'3 Data'!J193</f>
        <v>93.358999999999924</v>
      </c>
      <c r="E193" s="2">
        <f>'3 Data'!F193</f>
        <v>182.38800000000003</v>
      </c>
      <c r="F193" s="2">
        <f>'3 Data'!O193</f>
        <v>462.82100000000003</v>
      </c>
      <c r="G193" s="14">
        <f>'4 Results'!$E$4*C193+'4 Results'!$E$5*D193+'4 Results'!$E$6*E193</f>
        <v>439.05514604598113</v>
      </c>
      <c r="H193" s="14">
        <f t="shared" si="73"/>
        <v>23.765853954018894</v>
      </c>
      <c r="I193" s="14">
        <f t="shared" si="58"/>
        <v>564.81581416375548</v>
      </c>
      <c r="J193" s="14">
        <f>'4 Results'!$E$4*C193</f>
        <v>71.333823727051055</v>
      </c>
      <c r="K193" s="14">
        <f>'4 Results'!$E$5*D193</f>
        <v>77.331132834696149</v>
      </c>
      <c r="L193" s="14">
        <f>'4 Results'!$E$6*E193</f>
        <v>290.39018948423393</v>
      </c>
      <c r="M193" s="14">
        <f>('4 Results'!$E$6-'4 Results'!$E$25)*E193</f>
        <v>182.01614025293028</v>
      </c>
      <c r="N193" s="14"/>
      <c r="O193" s="10">
        <f t="shared" si="63"/>
        <v>5380.2225000000035</v>
      </c>
      <c r="P193" s="10">
        <f t="shared" si="64"/>
        <v>8715.9028809999854</v>
      </c>
      <c r="Q193" s="10">
        <f t="shared" si="65"/>
        <v>33265.382544000015</v>
      </c>
      <c r="R193" s="10">
        <f t="shared" si="66"/>
        <v>6847.8826499999968</v>
      </c>
      <c r="S193" s="10">
        <f t="shared" si="67"/>
        <v>13378.159800000007</v>
      </c>
      <c r="T193" s="10">
        <f t="shared" si="68"/>
        <v>17027.561291999988</v>
      </c>
      <c r="U193" s="10">
        <f t="shared" si="74"/>
        <v>33947.920350000015</v>
      </c>
      <c r="V193" s="10">
        <f t="shared" si="75"/>
        <v>43208.505738999964</v>
      </c>
      <c r="W193" s="10">
        <f t="shared" si="76"/>
        <v>84412.996548000025</v>
      </c>
      <c r="X193" s="11">
        <f t="shared" si="72"/>
        <v>214203.27804100001</v>
      </c>
      <c r="Z193" s="29">
        <v>657.94078210735302</v>
      </c>
      <c r="AA193" s="2">
        <v>4.1901169838091354E-4</v>
      </c>
      <c r="AB193" s="2">
        <v>5.422985308164212E-3</v>
      </c>
      <c r="AC193" s="10">
        <f t="shared" si="77"/>
        <v>1.4476563399245395</v>
      </c>
      <c r="AD193" s="10">
        <f t="shared" si="61"/>
        <v>3.2895012267957735E-6</v>
      </c>
      <c r="AE193" s="11">
        <f t="shared" si="62"/>
        <v>2.2722942842686283E-6</v>
      </c>
    </row>
    <row r="194" spans="1:31" x14ac:dyDescent="0.2">
      <c r="A194" s="2">
        <v>185</v>
      </c>
      <c r="B194" s="5">
        <v>699</v>
      </c>
      <c r="C194" s="10">
        <f>'3 Data'!B194</f>
        <v>93.687000000000012</v>
      </c>
      <c r="D194" s="2">
        <f>'3 Data'!J194</f>
        <v>99.36099999999999</v>
      </c>
      <c r="E194" s="2">
        <f>'3 Data'!F194</f>
        <v>165.048</v>
      </c>
      <c r="F194" s="2">
        <f>'3 Data'!O194</f>
        <v>452.476</v>
      </c>
      <c r="G194" s="14">
        <f>'4 Results'!$E$4*C194+'4 Results'!$E$5*D194+'4 Results'!$E$6*E194</f>
        <v>436.19672967880302</v>
      </c>
      <c r="H194" s="14">
        <f t="shared" si="73"/>
        <v>16.279270321196975</v>
      </c>
      <c r="I194" s="14">
        <f t="shared" si="58"/>
        <v>265.01464219060466</v>
      </c>
      <c r="J194" s="14">
        <f>'4 Results'!$E$4*C194</f>
        <v>91.111819270841593</v>
      </c>
      <c r="K194" s="14">
        <f>'4 Results'!$E$5*D194</f>
        <v>82.302709857520426</v>
      </c>
      <c r="L194" s="14">
        <f>'4 Results'!$E$6*E194</f>
        <v>262.78220055044102</v>
      </c>
      <c r="M194" s="14">
        <f>('4 Results'!$E$6-'4 Results'!$E$25)*E194</f>
        <v>164.71149371924486</v>
      </c>
      <c r="N194" s="14"/>
      <c r="O194" s="10">
        <f t="shared" si="63"/>
        <v>8777.2539690000031</v>
      </c>
      <c r="P194" s="10">
        <f t="shared" si="64"/>
        <v>9872.6083209999979</v>
      </c>
      <c r="Q194" s="10">
        <f t="shared" si="65"/>
        <v>27240.842304000002</v>
      </c>
      <c r="R194" s="10">
        <f t="shared" si="66"/>
        <v>9308.8340069999995</v>
      </c>
      <c r="S194" s="10">
        <f t="shared" si="67"/>
        <v>15462.851976000002</v>
      </c>
      <c r="T194" s="10">
        <f t="shared" si="68"/>
        <v>16399.334327999997</v>
      </c>
      <c r="U194" s="10">
        <f t="shared" si="74"/>
        <v>42391.119012000003</v>
      </c>
      <c r="V194" s="10">
        <f t="shared" si="75"/>
        <v>44958.467835999996</v>
      </c>
      <c r="W194" s="10">
        <f t="shared" si="76"/>
        <v>74680.258847999998</v>
      </c>
      <c r="X194" s="11">
        <f t="shared" si="72"/>
        <v>204734.53057599999</v>
      </c>
      <c r="Z194" s="29">
        <v>658.94041428014702</v>
      </c>
      <c r="AA194" s="2">
        <v>4.1816368364341568E-4</v>
      </c>
      <c r="AB194" s="2">
        <v>5.0289056809771845E-3</v>
      </c>
      <c r="AC194" s="10">
        <f t="shared" si="77"/>
        <v>1.3206612171999177</v>
      </c>
      <c r="AD194" s="10">
        <f t="shared" si="61"/>
        <v>2.7772260334482708E-6</v>
      </c>
      <c r="AE194" s="11">
        <f t="shared" si="62"/>
        <v>2.1029057242527193E-6</v>
      </c>
    </row>
    <row r="195" spans="1:31" x14ac:dyDescent="0.2">
      <c r="A195" s="2">
        <v>186</v>
      </c>
      <c r="B195" s="5">
        <v>700</v>
      </c>
      <c r="C195" s="10">
        <f>'3 Data'!B195</f>
        <v>49.677999999999997</v>
      </c>
      <c r="D195" s="2">
        <f>'3 Data'!J195</f>
        <v>104.029</v>
      </c>
      <c r="E195" s="2">
        <f>'3 Data'!F195</f>
        <v>188.38900000000001</v>
      </c>
      <c r="F195" s="2">
        <f>'3 Data'!O195</f>
        <v>400.79700000000003</v>
      </c>
      <c r="G195" s="14">
        <f>'4 Results'!$E$4*C195+'4 Results'!$E$5*D195+'4 Results'!$E$6*E195</f>
        <v>434.42652445059525</v>
      </c>
      <c r="H195" s="14">
        <f t="shared" si="73"/>
        <v>-33.629524450595227</v>
      </c>
      <c r="I195" s="14">
        <f t="shared" si="58"/>
        <v>1130.9449147731823</v>
      </c>
      <c r="J195" s="14">
        <f>'4 Results'!$E$4*C195</f>
        <v>48.312497547545213</v>
      </c>
      <c r="K195" s="14">
        <f>'4 Results'!$E$5*D195</f>
        <v>86.169307915258429</v>
      </c>
      <c r="L195" s="14">
        <f>'4 Results'!$E$6*E195</f>
        <v>299.94471898779165</v>
      </c>
      <c r="M195" s="14">
        <f>('4 Results'!$E$6-'4 Results'!$E$25)*E195</f>
        <v>188.00490518076452</v>
      </c>
      <c r="N195" s="14"/>
      <c r="O195" s="10">
        <f t="shared" si="63"/>
        <v>2467.9036839999999</v>
      </c>
      <c r="P195" s="10">
        <f t="shared" si="64"/>
        <v>10822.032840999998</v>
      </c>
      <c r="Q195" s="10">
        <f t="shared" si="65"/>
        <v>35490.415321</v>
      </c>
      <c r="R195" s="10">
        <f t="shared" si="66"/>
        <v>5167.9526619999997</v>
      </c>
      <c r="S195" s="10">
        <f t="shared" si="67"/>
        <v>9358.7887420000006</v>
      </c>
      <c r="T195" s="10">
        <f t="shared" si="68"/>
        <v>19597.919280999999</v>
      </c>
      <c r="U195" s="10">
        <f t="shared" si="74"/>
        <v>19910.793366000002</v>
      </c>
      <c r="V195" s="10">
        <f t="shared" si="75"/>
        <v>41694.511113</v>
      </c>
      <c r="W195" s="10">
        <f t="shared" si="76"/>
        <v>75505.746033000003</v>
      </c>
      <c r="X195" s="11">
        <f t="shared" si="72"/>
        <v>160638.23520900003</v>
      </c>
      <c r="Z195" s="29">
        <v>659.94004645294103</v>
      </c>
      <c r="AA195" s="2">
        <v>4.2033058838962132E-4</v>
      </c>
      <c r="AB195" s="2">
        <v>5.1919339275009599E-3</v>
      </c>
      <c r="AC195" s="10">
        <f t="shared" si="77"/>
        <v>1.0316527876286712</v>
      </c>
      <c r="AD195" s="10">
        <f t="shared" si="61"/>
        <v>2.2514054276875392E-6</v>
      </c>
      <c r="AE195" s="11">
        <f t="shared" si="62"/>
        <v>2.1823286426265162E-6</v>
      </c>
    </row>
    <row r="196" spans="1:31" x14ac:dyDescent="0.2">
      <c r="A196" s="9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1"/>
      <c r="Z196" s="29">
        <v>660.93967862573504</v>
      </c>
      <c r="AA196" s="2">
        <v>4.1881921932882015E-4</v>
      </c>
      <c r="AB196" s="2">
        <v>5.0051989600784809E-3</v>
      </c>
      <c r="AC196" s="10">
        <f t="shared" si="77"/>
        <v>1.6179136213016734</v>
      </c>
      <c r="AD196" s="10">
        <f t="shared" si="61"/>
        <v>3.3915894836735211E-6</v>
      </c>
      <c r="AE196" s="11">
        <f t="shared" si="62"/>
        <v>2.0962735210454917E-6</v>
      </c>
    </row>
    <row r="197" spans="1:31" x14ac:dyDescent="0.2">
      <c r="A197" s="15" t="s">
        <v>0</v>
      </c>
      <c r="B197" s="16"/>
      <c r="C197" s="16"/>
      <c r="D197" s="16"/>
      <c r="E197" s="16"/>
      <c r="F197" s="17">
        <f>SUM(F7:F195)</f>
        <v>1641595.2529999993</v>
      </c>
      <c r="G197" s="16"/>
      <c r="H197" s="17">
        <f>SUM(H7:H195)</f>
        <v>772.46142832692954</v>
      </c>
      <c r="I197" s="17">
        <f>SUM(I7:I195)</f>
        <v>1997545.3039415921</v>
      </c>
      <c r="J197" s="16"/>
      <c r="K197" s="16"/>
      <c r="L197" s="16"/>
      <c r="M197" s="16"/>
      <c r="N197" s="16"/>
      <c r="O197" s="16">
        <f>SUM(O7:O195)</f>
        <v>142183404.71934789</v>
      </c>
      <c r="P197" s="16">
        <f t="shared" ref="P197:X197" si="78">SUM(P7:P195)</f>
        <v>44063396477.527069</v>
      </c>
      <c r="Q197" s="16">
        <f t="shared" si="78"/>
        <v>158424989.40844408</v>
      </c>
      <c r="R197" s="16">
        <f t="shared" si="78"/>
        <v>1730916272.3686984</v>
      </c>
      <c r="S197" s="16">
        <f t="shared" si="78"/>
        <v>71485723.431610033</v>
      </c>
      <c r="T197" s="16">
        <f t="shared" si="78"/>
        <v>260460112.61820498</v>
      </c>
      <c r="U197" s="16">
        <f t="shared" si="78"/>
        <v>1685844316.7844853</v>
      </c>
      <c r="V197" s="16">
        <f t="shared" si="78"/>
        <v>38596627033.282448</v>
      </c>
      <c r="W197" s="16">
        <f t="shared" si="78"/>
        <v>537502460.75985587</v>
      </c>
      <c r="X197" s="16">
        <f t="shared" si="78"/>
        <v>34467651403.125671</v>
      </c>
      <c r="Z197" s="29">
        <v>661.93931079852905</v>
      </c>
      <c r="AA197" s="2">
        <v>4.1444315405180974E-4</v>
      </c>
      <c r="AB197" s="2">
        <v>4.8140818832965657E-3</v>
      </c>
      <c r="AC197" s="10">
        <f t="shared" si="77"/>
        <v>1.2238014431009296</v>
      </c>
      <c r="AD197" s="10">
        <f t="shared" si="61"/>
        <v>2.4416837007684448E-6</v>
      </c>
      <c r="AE197" s="11">
        <f t="shared" si="62"/>
        <v>1.995163279577105E-6</v>
      </c>
    </row>
    <row r="198" spans="1:31" ht="13.5" thickBot="1" x14ac:dyDescent="0.25">
      <c r="A198" s="19"/>
      <c r="B198" s="20"/>
      <c r="C198" s="20"/>
      <c r="D198" s="20"/>
      <c r="E198" s="20"/>
      <c r="F198" s="21"/>
      <c r="G198" s="20"/>
      <c r="H198" s="20"/>
      <c r="I198" s="21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2"/>
      <c r="Z198" s="29">
        <v>662.93894297132397</v>
      </c>
      <c r="AA198" s="2">
        <v>4.0595799923458112E-4</v>
      </c>
      <c r="AB198" s="2">
        <v>4.8079478199891251E-3</v>
      </c>
      <c r="AC198" s="10">
        <f t="shared" si="77"/>
        <v>1.1412919806111237</v>
      </c>
      <c r="AD198" s="10">
        <f t="shared" si="61"/>
        <v>2.2276020801647831E-6</v>
      </c>
      <c r="AE198" s="11">
        <f t="shared" si="62"/>
        <v>1.9518248774270512E-6</v>
      </c>
    </row>
    <row r="199" spans="1:31" x14ac:dyDescent="0.2">
      <c r="Z199" s="29">
        <v>663.93857514411798</v>
      </c>
      <c r="AA199" s="2">
        <v>3.9461948083360332E-4</v>
      </c>
      <c r="AB199" s="2">
        <v>4.6143496959963502E-3</v>
      </c>
      <c r="AC199" s="10">
        <f t="shared" si="77"/>
        <v>1.0129301207701309</v>
      </c>
      <c r="AD199" s="10">
        <f t="shared" si="61"/>
        <v>1.8444568971293344E-6</v>
      </c>
      <c r="AE199" s="11">
        <f t="shared" si="62"/>
        <v>1.820912281418775E-6</v>
      </c>
    </row>
    <row r="200" spans="1:31" x14ac:dyDescent="0.2">
      <c r="Z200" s="29">
        <v>664.93820731691198</v>
      </c>
      <c r="AA200" s="2">
        <v>3.8754124158884217E-4</v>
      </c>
      <c r="AB200" s="2">
        <v>4.3887879507935618E-3</v>
      </c>
      <c r="AC200" s="10">
        <f t="shared" si="77"/>
        <v>1.0341868367552038</v>
      </c>
      <c r="AD200" s="10">
        <f t="shared" si="61"/>
        <v>1.7589825455337048E-6</v>
      </c>
      <c r="AE200" s="11">
        <f t="shared" si="62"/>
        <v>1.7008363315206873E-6</v>
      </c>
    </row>
    <row r="201" spans="1:31" x14ac:dyDescent="0.2">
      <c r="Z201" s="29">
        <v>665.93783948970599</v>
      </c>
      <c r="AA201" s="2">
        <v>3.8013303825477798E-4</v>
      </c>
      <c r="AB201" s="2">
        <v>4.5506884485851306E-3</v>
      </c>
      <c r="AC201" s="10">
        <f t="shared" si="77"/>
        <v>1.0760062278087974</v>
      </c>
      <c r="AD201" s="10">
        <f t="shared" si="61"/>
        <v>1.861347693377152E-6</v>
      </c>
      <c r="AE201" s="11">
        <f t="shared" si="62"/>
        <v>1.7298670261115877E-6</v>
      </c>
    </row>
    <row r="202" spans="1:31" x14ac:dyDescent="0.2">
      <c r="Z202" s="29">
        <v>666.9374716625</v>
      </c>
      <c r="AA202" s="2">
        <v>3.7608166607522867E-4</v>
      </c>
      <c r="AB202" s="2">
        <v>4.2525963492051873E-3</v>
      </c>
      <c r="AC202" s="10">
        <f t="shared" si="77"/>
        <v>1.4663846585114131</v>
      </c>
      <c r="AD202" s="10">
        <f t="shared" si="61"/>
        <v>2.3452234739510595E-6</v>
      </c>
      <c r="AE202" s="11">
        <f t="shared" si="62"/>
        <v>1.5993235201545217E-6</v>
      </c>
    </row>
    <row r="203" spans="1:31" x14ac:dyDescent="0.2">
      <c r="Z203" s="29">
        <v>667.93710383529401</v>
      </c>
      <c r="AA203" s="2">
        <v>3.7278808682281671E-4</v>
      </c>
      <c r="AB203" s="2">
        <v>4.1999990381307722E-3</v>
      </c>
      <c r="AC203" s="10">
        <f t="shared" si="77"/>
        <v>1.0429214212027371</v>
      </c>
      <c r="AD203" s="10">
        <f t="shared" si="61"/>
        <v>1.6329120875662771E-6</v>
      </c>
      <c r="AE203" s="11">
        <f t="shared" si="62"/>
        <v>1.5657096060824411E-6</v>
      </c>
    </row>
    <row r="204" spans="1:31" x14ac:dyDescent="0.2">
      <c r="Z204" s="29">
        <v>668.93673600808802</v>
      </c>
      <c r="AA204" s="2">
        <v>3.7023148007976658E-4</v>
      </c>
      <c r="AB204" s="2">
        <v>3.8850229291600585E-3</v>
      </c>
      <c r="AC204" s="10">
        <f t="shared" si="77"/>
        <v>1.1347517772397366</v>
      </c>
      <c r="AD204" s="10">
        <f t="shared" si="61"/>
        <v>1.6321790576089876E-6</v>
      </c>
      <c r="AE204" s="11">
        <f t="shared" si="62"/>
        <v>1.4383577892067586E-6</v>
      </c>
    </row>
    <row r="205" spans="1:31" x14ac:dyDescent="0.2">
      <c r="Z205" s="29">
        <v>669.93636818088203</v>
      </c>
      <c r="AA205" s="2">
        <v>3.6646728910573679E-4</v>
      </c>
      <c r="AB205" s="2">
        <v>3.9596678964710667E-3</v>
      </c>
      <c r="AC205" s="10">
        <f t="shared" si="77"/>
        <v>1.1400477869367145</v>
      </c>
      <c r="AD205" s="10">
        <f t="shared" si="61"/>
        <v>1.6543105292345252E-6</v>
      </c>
      <c r="AE205" s="11">
        <f t="shared" si="62"/>
        <v>1.4510887597787671E-6</v>
      </c>
    </row>
    <row r="206" spans="1:31" x14ac:dyDescent="0.2">
      <c r="Z206" s="29">
        <v>670.93600035367604</v>
      </c>
      <c r="AA206" s="2">
        <v>3.6368833435682243E-4</v>
      </c>
      <c r="AB206" s="2">
        <v>3.866181638506023E-3</v>
      </c>
      <c r="AC206" s="10">
        <f t="shared" si="77"/>
        <v>0.8647146310749394</v>
      </c>
      <c r="AD206" s="10">
        <f t="shared" si="61"/>
        <v>1.2158624107604707E-6</v>
      </c>
      <c r="AE206" s="11">
        <f t="shared" si="62"/>
        <v>1.406085160429186E-6</v>
      </c>
    </row>
    <row r="207" spans="1:31" x14ac:dyDescent="0.2">
      <c r="Z207" s="29">
        <v>671.93563252647095</v>
      </c>
      <c r="AA207" s="2">
        <v>3.6007348815164658E-4</v>
      </c>
      <c r="AB207" s="2">
        <v>3.6019864438770212E-3</v>
      </c>
      <c r="AC207" s="10">
        <f t="shared" si="77"/>
        <v>1.0646085851253202</v>
      </c>
      <c r="AD207" s="10">
        <f t="shared" si="61"/>
        <v>1.3807758544297282E-6</v>
      </c>
      <c r="AE207" s="11">
        <f t="shared" si="62"/>
        <v>1.2969798231217443E-6</v>
      </c>
    </row>
    <row r="208" spans="1:31" x14ac:dyDescent="0.2">
      <c r="Z208" s="29">
        <v>672.93526469926496</v>
      </c>
      <c r="AA208" s="2">
        <v>3.5814254814023008E-4</v>
      </c>
      <c r="AB208" s="2">
        <v>3.2003670108803747E-3</v>
      </c>
      <c r="AC208" s="10">
        <f t="shared" si="77"/>
        <v>1.1279931248283153</v>
      </c>
      <c r="AD208" s="10">
        <f t="shared" si="61"/>
        <v>1.2928917283454821E-6</v>
      </c>
      <c r="AE208" s="11">
        <f t="shared" si="62"/>
        <v>1.1461875962606289E-6</v>
      </c>
    </row>
    <row r="209" spans="26:31" x14ac:dyDescent="0.2">
      <c r="Z209" s="29">
        <v>673.93489687205897</v>
      </c>
      <c r="AA209" s="2">
        <v>3.5070368520361889E-4</v>
      </c>
      <c r="AB209" s="2">
        <v>3.3060411790232819E-3</v>
      </c>
      <c r="AC209" s="10">
        <f t="shared" si="77"/>
        <v>0.97335367958380026</v>
      </c>
      <c r="AD209" s="10">
        <f t="shared" si="61"/>
        <v>1.128545993193984E-6</v>
      </c>
      <c r="AE209" s="11">
        <f t="shared" si="62"/>
        <v>1.1594408249183821E-6</v>
      </c>
    </row>
    <row r="210" spans="26:31" x14ac:dyDescent="0.2">
      <c r="Z210" s="29">
        <v>674.93452904485298</v>
      </c>
      <c r="AA210" s="2">
        <v>3.5005544105692909E-4</v>
      </c>
      <c r="AB210" s="2">
        <v>3.2766754918323537E-3</v>
      </c>
      <c r="AC210" s="10">
        <f t="shared" si="77"/>
        <v>0.98435393079408662</v>
      </c>
      <c r="AD210" s="10">
        <f t="shared" si="61"/>
        <v>1.1290717601633803E-6</v>
      </c>
      <c r="AE210" s="11">
        <f t="shared" si="62"/>
        <v>1.1470180844938047E-6</v>
      </c>
    </row>
    <row r="211" spans="26:31" x14ac:dyDescent="0.2">
      <c r="Z211" s="29">
        <v>675.93416121764699</v>
      </c>
      <c r="AA211" s="2">
        <v>3.4486632528830534E-4</v>
      </c>
      <c r="AB211" s="2">
        <v>2.9914075066072346E-3</v>
      </c>
      <c r="AC211" s="10">
        <f t="shared" si="77"/>
        <v>0.78529980639730546</v>
      </c>
      <c r="AD211" s="10">
        <f t="shared" si="61"/>
        <v>8.1014332666795792E-7</v>
      </c>
      <c r="AE211" s="11">
        <f t="shared" si="62"/>
        <v>1.0316357142434889E-6</v>
      </c>
    </row>
    <row r="212" spans="26:31" x14ac:dyDescent="0.2">
      <c r="Z212" s="29">
        <v>676.933793390441</v>
      </c>
      <c r="AA212" s="2">
        <v>3.4458977391633365E-4</v>
      </c>
      <c r="AB212" s="2">
        <v>3.0471062952171484E-3</v>
      </c>
      <c r="AC212" s="10">
        <f t="shared" si="77"/>
        <v>0.93856746866907459</v>
      </c>
      <c r="AD212" s="10">
        <f t="shared" si="61"/>
        <v>9.8549740891694583E-7</v>
      </c>
      <c r="AE212" s="11">
        <f t="shared" si="62"/>
        <v>1.0500016693679142E-6</v>
      </c>
    </row>
    <row r="213" spans="26:31" x14ac:dyDescent="0.2">
      <c r="Z213" s="29">
        <v>677.93342556323501</v>
      </c>
      <c r="AA213" s="2">
        <v>3.4041883807183713E-4</v>
      </c>
      <c r="AB213" s="2">
        <v>2.721561569556026E-3</v>
      </c>
      <c r="AC213" s="10">
        <f t="shared" si="77"/>
        <v>0.71385511900597531</v>
      </c>
      <c r="AD213" s="10">
        <f t="shared" si="61"/>
        <v>6.6136594264156186E-7</v>
      </c>
      <c r="AE213" s="11">
        <f t="shared" si="62"/>
        <v>9.2647082724922768E-7</v>
      </c>
    </row>
    <row r="214" spans="26:31" x14ac:dyDescent="0.2">
      <c r="Z214" s="29">
        <v>678.93305773602901</v>
      </c>
      <c r="AA214" s="2">
        <v>3.3876137468715129E-4</v>
      </c>
      <c r="AB214" s="2">
        <v>2.8676091423119813E-3</v>
      </c>
      <c r="AC214" s="10">
        <f t="shared" si="77"/>
        <v>0.7047809744797674</v>
      </c>
      <c r="AD214" s="10">
        <f t="shared" ref="AD214:AD235" si="79">AC214*AB214*AA214</f>
        <v>6.8464905755274718E-7</v>
      </c>
      <c r="AE214" s="11">
        <f t="shared" ref="AE214:AE235" si="80">AA214*AB214</f>
        <v>9.714352151150496E-7</v>
      </c>
    </row>
    <row r="215" spans="26:31" x14ac:dyDescent="0.2">
      <c r="Z215" s="29">
        <v>679.93268990882405</v>
      </c>
      <c r="AA215" s="2">
        <v>3.3664999105501367E-4</v>
      </c>
      <c r="AB215" s="2">
        <v>2.5787645825361455E-3</v>
      </c>
      <c r="AC215" s="10">
        <f t="shared" si="77"/>
        <v>1.089656152625595</v>
      </c>
      <c r="AD215" s="10">
        <f t="shared" si="79"/>
        <v>9.459752622429341E-7</v>
      </c>
      <c r="AE215" s="11">
        <f t="shared" si="80"/>
        <v>8.6814107364377947E-7</v>
      </c>
    </row>
    <row r="216" spans="26:31" x14ac:dyDescent="0.2">
      <c r="Z216" s="29">
        <v>680.93232208161805</v>
      </c>
      <c r="AA216" s="2">
        <v>3.3282764347099497E-4</v>
      </c>
      <c r="AB216" s="2">
        <v>2.4414250095843811E-3</v>
      </c>
      <c r="AC216" s="10">
        <f t="shared" si="77"/>
        <v>0.9992259192754912</v>
      </c>
      <c r="AD216" s="10">
        <f t="shared" si="79"/>
        <v>8.1194473498743339E-7</v>
      </c>
      <c r="AE216" s="11">
        <f t="shared" si="80"/>
        <v>8.1257373265112086E-7</v>
      </c>
    </row>
    <row r="217" spans="26:31" x14ac:dyDescent="0.2">
      <c r="Z217" s="29">
        <v>681.93195425441195</v>
      </c>
      <c r="AA217" s="2">
        <v>3.3169358957620988E-4</v>
      </c>
      <c r="AB217" s="2">
        <v>2.4070005637946913E-3</v>
      </c>
      <c r="AC217" s="10">
        <f t="shared" si="77"/>
        <v>0.55936095417321552</v>
      </c>
      <c r="AD217" s="10">
        <f t="shared" si="79"/>
        <v>4.4658632232414138E-7</v>
      </c>
      <c r="AE217" s="11">
        <f t="shared" si="80"/>
        <v>7.9838665711702219E-7</v>
      </c>
    </row>
    <row r="218" spans="26:31" x14ac:dyDescent="0.2">
      <c r="Z218" s="29">
        <v>682.93158642720596</v>
      </c>
      <c r="AA218" s="2">
        <v>3.2998104432677616E-4</v>
      </c>
      <c r="AB218" s="2">
        <v>2.2942781345974112E-3</v>
      </c>
      <c r="AC218" s="10">
        <f t="shared" si="77"/>
        <v>0.74960570639494095</v>
      </c>
      <c r="AD218" s="10">
        <f t="shared" si="79"/>
        <v>5.6750271393566167E-7</v>
      </c>
      <c r="AE218" s="11">
        <f t="shared" si="80"/>
        <v>7.5706829483054163E-7</v>
      </c>
    </row>
    <row r="219" spans="26:31" x14ac:dyDescent="0.2">
      <c r="Z219" s="29">
        <v>683.93121859999997</v>
      </c>
      <c r="AA219" s="2">
        <v>3.2970695275099732E-4</v>
      </c>
      <c r="AB219" s="2">
        <v>2.2925584020417581E-3</v>
      </c>
      <c r="AC219" s="10">
        <f t="shared" si="77"/>
        <v>0.75588328474401079</v>
      </c>
      <c r="AD219" s="10">
        <f t="shared" si="79"/>
        <v>5.7135134637822504E-7</v>
      </c>
      <c r="AE219" s="11">
        <f t="shared" si="80"/>
        <v>7.5587244474088387E-7</v>
      </c>
    </row>
    <row r="220" spans="26:31" x14ac:dyDescent="0.2">
      <c r="Z220" s="29">
        <v>684.93085077279397</v>
      </c>
      <c r="AA220" s="2">
        <v>3.2815587555165386E-4</v>
      </c>
      <c r="AB220" s="2">
        <v>2.040929550428791E-3</v>
      </c>
      <c r="AC220" s="10">
        <f t="shared" si="77"/>
        <v>0.79345825997052755</v>
      </c>
      <c r="AD220" s="10">
        <f t="shared" si="79"/>
        <v>5.3141313410147889E-7</v>
      </c>
      <c r="AE220" s="11">
        <f t="shared" si="80"/>
        <v>6.6974302356020315E-7</v>
      </c>
    </row>
    <row r="221" spans="26:31" x14ac:dyDescent="0.2">
      <c r="Z221" s="29">
        <v>685.93048294558798</v>
      </c>
      <c r="AA221" s="2">
        <v>3.2765240798088828E-4</v>
      </c>
      <c r="AB221" s="2">
        <v>2.0974660952397702E-3</v>
      </c>
      <c r="AC221" s="10">
        <f t="shared" si="77"/>
        <v>0.60615150109977811</v>
      </c>
      <c r="AD221" s="10">
        <f t="shared" si="79"/>
        <v>4.1657144654678156E-7</v>
      </c>
      <c r="AE221" s="11">
        <f t="shared" si="80"/>
        <v>6.8723981676358186E-7</v>
      </c>
    </row>
    <row r="222" spans="26:31" x14ac:dyDescent="0.2">
      <c r="Z222" s="29">
        <v>686.93011511838199</v>
      </c>
      <c r="AA222" s="2">
        <v>3.2817502682201281E-4</v>
      </c>
      <c r="AB222" s="2">
        <v>1.9872569346456974E-3</v>
      </c>
      <c r="AC222" s="10">
        <f t="shared" si="77"/>
        <v>0.71698308874689365</v>
      </c>
      <c r="AD222" s="10">
        <f t="shared" si="79"/>
        <v>4.6759349716404053E-7</v>
      </c>
      <c r="AE222" s="11">
        <f t="shared" si="80"/>
        <v>6.5216809782958267E-7</v>
      </c>
    </row>
    <row r="223" spans="26:31" x14ac:dyDescent="0.2">
      <c r="Z223" s="29">
        <v>687.929747291176</v>
      </c>
      <c r="AA223" s="2">
        <v>3.2506953412849262E-4</v>
      </c>
      <c r="AB223" s="2">
        <v>1.9195477905596954E-3</v>
      </c>
      <c r="AC223" s="10">
        <f t="shared" si="77"/>
        <v>0.59713304773079745</v>
      </c>
      <c r="AD223" s="10">
        <f t="shared" si="79"/>
        <v>3.7260296407940012E-7</v>
      </c>
      <c r="AE223" s="11">
        <f t="shared" si="80"/>
        <v>6.2398650601461751E-7</v>
      </c>
    </row>
    <row r="224" spans="26:31" x14ac:dyDescent="0.2">
      <c r="Z224" s="29">
        <v>688.92937946397103</v>
      </c>
      <c r="AA224" s="2">
        <v>3.2062626370549794E-4</v>
      </c>
      <c r="AB224" s="2">
        <v>1.7186676318960913E-3</v>
      </c>
      <c r="AC224" s="10">
        <f t="shared" ref="AC224:AC235" si="81">D183/E183*AB224/AA224*AB$3/AA$3</f>
        <v>0.86853988936582893</v>
      </c>
      <c r="AD224" s="10">
        <f t="shared" si="79"/>
        <v>4.7860888985103233E-7</v>
      </c>
      <c r="AE224" s="11">
        <f t="shared" si="80"/>
        <v>5.5104998136641982E-7</v>
      </c>
    </row>
    <row r="225" spans="26:31" x14ac:dyDescent="0.2">
      <c r="Z225" s="29">
        <v>689.92901163676504</v>
      </c>
      <c r="AA225" s="2">
        <v>3.1558043106510986E-4</v>
      </c>
      <c r="AB225" s="2">
        <v>1.6780244573830854E-3</v>
      </c>
      <c r="AC225" s="10">
        <f t="shared" si="81"/>
        <v>0.56484292315755957</v>
      </c>
      <c r="AD225" s="10">
        <f t="shared" si="79"/>
        <v>2.9911351979723984E-7</v>
      </c>
      <c r="AE225" s="11">
        <f t="shared" si="80"/>
        <v>5.2955168159875111E-7</v>
      </c>
    </row>
    <row r="226" spans="26:31" x14ac:dyDescent="0.2">
      <c r="Z226" s="29">
        <v>690.92864380955905</v>
      </c>
      <c r="AA226" s="2">
        <v>3.1551489506654223E-4</v>
      </c>
      <c r="AB226" s="2">
        <v>1.5612421327498554E-3</v>
      </c>
      <c r="AC226" s="10">
        <f t="shared" si="81"/>
        <v>0.64189647084432622</v>
      </c>
      <c r="AD226" s="10">
        <f t="shared" si="79"/>
        <v>3.1619508685598947E-7</v>
      </c>
      <c r="AE226" s="11">
        <f t="shared" si="80"/>
        <v>4.9259514768803526E-7</v>
      </c>
    </row>
    <row r="227" spans="26:31" x14ac:dyDescent="0.2">
      <c r="Z227" s="29">
        <v>691.92827598235294</v>
      </c>
      <c r="AA227" s="2">
        <v>3.1279787447177024E-4</v>
      </c>
      <c r="AB227" s="2">
        <v>1.5736353700429775E-3</v>
      </c>
      <c r="AC227" s="10">
        <f t="shared" si="81"/>
        <v>0.19372509594048687</v>
      </c>
      <c r="AD227" s="10">
        <f t="shared" si="79"/>
        <v>9.5357265025007172E-8</v>
      </c>
      <c r="AE227" s="11">
        <f t="shared" si="80"/>
        <v>4.9222979894304097E-7</v>
      </c>
    </row>
    <row r="228" spans="26:31" x14ac:dyDescent="0.2">
      <c r="Z228" s="29">
        <v>692.92790815514695</v>
      </c>
      <c r="AA228" s="2">
        <v>3.1349795003823876E-4</v>
      </c>
      <c r="AB228" s="2">
        <v>1.6228576587907809E-3</v>
      </c>
      <c r="AC228" s="10">
        <f t="shared" si="81"/>
        <v>0.69715692370649529</v>
      </c>
      <c r="AD228" s="10">
        <f t="shared" si="79"/>
        <v>3.5468733372158337E-7</v>
      </c>
      <c r="AE228" s="11">
        <f t="shared" si="80"/>
        <v>5.0876254923476534E-7</v>
      </c>
    </row>
    <row r="229" spans="26:31" x14ac:dyDescent="0.2">
      <c r="Z229" s="29">
        <v>693.92754032794096</v>
      </c>
      <c r="AA229" s="2">
        <v>3.1424353183427569E-4</v>
      </c>
      <c r="AB229" s="2">
        <v>1.4548755417153039E-3</v>
      </c>
      <c r="AC229" s="10">
        <f t="shared" si="81"/>
        <v>0.60326700708535241</v>
      </c>
      <c r="AD229" s="10">
        <f t="shared" si="79"/>
        <v>2.7580476454593385E-7</v>
      </c>
      <c r="AE229" s="11">
        <f t="shared" si="80"/>
        <v>4.571852286079222E-7</v>
      </c>
    </row>
    <row r="230" spans="26:31" x14ac:dyDescent="0.2">
      <c r="Z230" s="29">
        <v>694.92717250073497</v>
      </c>
      <c r="AA230" s="2">
        <v>3.1916936156039638E-4</v>
      </c>
      <c r="AB230" s="2">
        <v>1.4512547470110708E-3</v>
      </c>
      <c r="AC230" s="10">
        <f t="shared" si="81"/>
        <v>0.39749220179542588</v>
      </c>
      <c r="AD230" s="10">
        <f t="shared" si="79"/>
        <v>1.8411681820078054E-7</v>
      </c>
      <c r="AE230" s="11">
        <f t="shared" si="80"/>
        <v>4.6319605106501802E-7</v>
      </c>
    </row>
    <row r="231" spans="26:31" x14ac:dyDescent="0.2">
      <c r="Z231" s="29">
        <v>695.92680467352898</v>
      </c>
      <c r="AA231" s="2">
        <v>3.197279109959099E-4</v>
      </c>
      <c r="AB231" s="2">
        <v>1.4158958808432646E-3</v>
      </c>
      <c r="AC231" s="10">
        <f t="shared" si="81"/>
        <v>0.44234571638176662</v>
      </c>
      <c r="AD231" s="10">
        <f t="shared" si="79"/>
        <v>2.0025053932017129E-7</v>
      </c>
      <c r="AE231" s="11">
        <f t="shared" si="80"/>
        <v>4.5270143216973077E-7</v>
      </c>
    </row>
    <row r="232" spans="26:31" x14ac:dyDescent="0.2">
      <c r="Z232" s="29">
        <v>696.92643684632401</v>
      </c>
      <c r="AA232" s="2">
        <v>3.1698761018716942E-4</v>
      </c>
      <c r="AB232" s="2">
        <v>1.366069609510849E-3</v>
      </c>
      <c r="AC232" s="10">
        <f t="shared" si="81"/>
        <v>0.536260571020308</v>
      </c>
      <c r="AD232" s="10">
        <f t="shared" si="79"/>
        <v>2.3221538182925285E-7</v>
      </c>
      <c r="AE232" s="11">
        <f t="shared" si="80"/>
        <v>4.3302714086816378E-7</v>
      </c>
    </row>
    <row r="233" spans="26:31" x14ac:dyDescent="0.2">
      <c r="Z233" s="29">
        <v>697.92606901911802</v>
      </c>
      <c r="AA233" s="2">
        <v>3.1149514883804433E-4</v>
      </c>
      <c r="AB233" s="2">
        <v>1.2881785054426253E-3</v>
      </c>
      <c r="AC233" s="10">
        <f t="shared" si="81"/>
        <v>0.37529685847594763</v>
      </c>
      <c r="AD233" s="10">
        <f t="shared" si="79"/>
        <v>1.5059212606544347E-7</v>
      </c>
      <c r="AE233" s="11">
        <f t="shared" si="80"/>
        <v>4.0126135528282009E-7</v>
      </c>
    </row>
    <row r="234" spans="26:31" x14ac:dyDescent="0.2">
      <c r="Z234" s="29">
        <v>698.92570119191203</v>
      </c>
      <c r="AA234" s="2">
        <v>2.0528360902536579E-4</v>
      </c>
      <c r="AB234" s="2">
        <v>1.0252399451152275E-3</v>
      </c>
      <c r="AC234" s="10">
        <f t="shared" si="81"/>
        <v>0.70301382942552093</v>
      </c>
      <c r="AD234" s="10">
        <f t="shared" si="79"/>
        <v>1.4795977471274041E-7</v>
      </c>
      <c r="AE234" s="11">
        <f t="shared" si="80"/>
        <v>2.1046495605022183E-7</v>
      </c>
    </row>
    <row r="235" spans="26:31" x14ac:dyDescent="0.2">
      <c r="Z235" s="29">
        <v>699.92533336470603</v>
      </c>
      <c r="AA235" s="2">
        <v>1.0137039735548432E-4</v>
      </c>
      <c r="AB235" s="2">
        <v>1.0816153829644641E-3</v>
      </c>
      <c r="AC235" s="10">
        <f t="shared" si="81"/>
        <v>1.766444870324176</v>
      </c>
      <c r="AD235" s="10">
        <f t="shared" si="79"/>
        <v>1.9367969478757388E-7</v>
      </c>
      <c r="AE235" s="11">
        <f t="shared" si="80"/>
        <v>1.0964378115691207E-7</v>
      </c>
    </row>
    <row r="236" spans="26:31" x14ac:dyDescent="0.2">
      <c r="Z236" s="9"/>
      <c r="AA236" s="10"/>
      <c r="AB236" s="10"/>
      <c r="AC236" s="10"/>
      <c r="AD236" s="10" t="s">
        <v>59</v>
      </c>
      <c r="AE236" s="11" t="s">
        <v>59</v>
      </c>
    </row>
    <row r="237" spans="26:31" x14ac:dyDescent="0.2">
      <c r="Z237" s="9"/>
      <c r="AA237" s="10"/>
      <c r="AB237" s="10"/>
      <c r="AC237" s="10"/>
      <c r="AD237" s="10">
        <f>SUM(AD7:AD235)</f>
        <v>2.9143240430698114E-3</v>
      </c>
      <c r="AE237" s="11">
        <f>SUM(AE86:AE235)</f>
        <v>9.8891803965477088E-4</v>
      </c>
    </row>
    <row r="238" spans="26:31" ht="13.5" thickBot="1" x14ac:dyDescent="0.25">
      <c r="Z238" s="19"/>
      <c r="AA238" s="20"/>
      <c r="AB238" s="20"/>
      <c r="AC238" s="20"/>
      <c r="AD238" s="20"/>
      <c r="AE238" s="22"/>
    </row>
  </sheetData>
  <phoneticPr fontId="5"/>
  <pageMargins left="0.75" right="0.75" top="1" bottom="1" header="0.5" footer="0.5"/>
  <pageSetup paperSize="9" scale="65" orientation="portrait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9"/>
  <sheetViews>
    <sheetView workbookViewId="0"/>
  </sheetViews>
  <sheetFormatPr defaultColWidth="10.75" defaultRowHeight="12.75" x14ac:dyDescent="0.2"/>
  <cols>
    <col min="1" max="16" width="10.75" style="2"/>
    <col min="17" max="20" width="11" style="2" bestFit="1" customWidth="1"/>
    <col min="21" max="16384" width="10.75" style="2"/>
  </cols>
  <sheetData>
    <row r="1" spans="1:20" ht="13.5" thickBot="1" x14ac:dyDescent="0.25">
      <c r="A1" s="2" t="s">
        <v>34</v>
      </c>
    </row>
    <row r="2" spans="1:20" x14ac:dyDescent="0.2">
      <c r="A2" s="6"/>
      <c r="B2" s="7" t="s">
        <v>31</v>
      </c>
      <c r="C2" s="7" t="s">
        <v>86</v>
      </c>
      <c r="D2" s="7" t="s">
        <v>87</v>
      </c>
      <c r="E2" s="7" t="str">
        <f>'Exc 504'!B1</f>
        <v>Sample</v>
      </c>
      <c r="F2" s="7" t="s">
        <v>5</v>
      </c>
      <c r="G2" s="7" t="s">
        <v>5</v>
      </c>
      <c r="H2" s="7"/>
      <c r="I2" s="7" t="s">
        <v>19</v>
      </c>
      <c r="J2" s="7" t="s">
        <v>32</v>
      </c>
      <c r="K2" s="7"/>
      <c r="L2" s="7"/>
      <c r="M2" s="7"/>
      <c r="N2" s="7"/>
      <c r="O2" s="7"/>
      <c r="P2" s="7"/>
      <c r="Q2" s="7"/>
      <c r="R2" s="7"/>
      <c r="S2" s="7"/>
      <c r="T2" s="8"/>
    </row>
    <row r="3" spans="1:20" x14ac:dyDescent="0.2">
      <c r="A3" s="9" t="s">
        <v>12</v>
      </c>
      <c r="B3" s="10" t="s">
        <v>30</v>
      </c>
      <c r="C3" s="10" t="s">
        <v>63</v>
      </c>
      <c r="D3" s="10" t="s">
        <v>55</v>
      </c>
      <c r="E3" s="10"/>
      <c r="F3" s="10" t="s">
        <v>84</v>
      </c>
      <c r="G3" s="10" t="s">
        <v>85</v>
      </c>
      <c r="H3" s="10" t="s">
        <v>11</v>
      </c>
      <c r="I3" s="10" t="s">
        <v>90</v>
      </c>
      <c r="J3" s="10" t="s">
        <v>22</v>
      </c>
      <c r="K3" s="10"/>
      <c r="L3" s="10"/>
      <c r="M3" s="10"/>
      <c r="N3" s="10"/>
      <c r="O3" s="10" t="s">
        <v>23</v>
      </c>
      <c r="P3" s="10" t="s">
        <v>24</v>
      </c>
      <c r="Q3" s="10" t="s">
        <v>26</v>
      </c>
      <c r="R3" s="10" t="s">
        <v>27</v>
      </c>
      <c r="S3" s="10" t="s">
        <v>28</v>
      </c>
      <c r="T3" s="11" t="s">
        <v>29</v>
      </c>
    </row>
    <row r="4" spans="1:20" x14ac:dyDescent="0.2">
      <c r="A4" s="9"/>
      <c r="B4" s="10"/>
      <c r="C4" s="10"/>
      <c r="D4" s="10"/>
      <c r="E4" s="10"/>
      <c r="F4" s="10"/>
      <c r="G4" s="14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</row>
    <row r="5" spans="1:20" x14ac:dyDescent="0.2">
      <c r="A5" s="9">
        <v>-1</v>
      </c>
      <c r="B5" s="14">
        <v>605</v>
      </c>
      <c r="C5" s="10">
        <f>'3 Data'!D7</f>
        <v>601.96799999999996</v>
      </c>
      <c r="D5" s="10">
        <f>'3 Data'!H7</f>
        <v>26339.019999999997</v>
      </c>
      <c r="E5" s="10">
        <f>'3 Data'!Q7</f>
        <v>16423.088</v>
      </c>
      <c r="F5" s="10">
        <f>'4 Results'!$E$24*C5+'4 Results'!$E$25*D5</f>
        <v>16543.13827859264</v>
      </c>
      <c r="G5" s="14">
        <f t="shared" ref="G5:G12" si="0">E5-F5</f>
        <v>-120.0502785926401</v>
      </c>
      <c r="H5" s="10">
        <f t="shared" ref="H5:H12" si="1">G5*G5</f>
        <v>14412.069390170502</v>
      </c>
      <c r="I5" s="10">
        <f>'4 Results'!$E$24*C5</f>
        <v>892.62261865727692</v>
      </c>
      <c r="J5" s="10">
        <f>'4 Results'!$E$25*D5</f>
        <v>15650.515659935363</v>
      </c>
      <c r="K5" s="10"/>
      <c r="L5" s="10"/>
      <c r="M5" s="10"/>
      <c r="N5" s="10"/>
      <c r="O5" s="10">
        <f t="shared" ref="O5:O12" si="2">C5*C5</f>
        <v>362365.47302399995</v>
      </c>
      <c r="P5" s="10">
        <f t="shared" ref="P5:P12" si="3">C5*D5</f>
        <v>15855247.191359997</v>
      </c>
      <c r="Q5" s="10">
        <f t="shared" ref="Q5:Q12" si="4">D5*D5</f>
        <v>693743974.56039989</v>
      </c>
      <c r="R5" s="10">
        <f t="shared" ref="R5:R12" si="5">C5*E5</f>
        <v>9886173.4371839985</v>
      </c>
      <c r="S5" s="10">
        <f t="shared" ref="S5:S12" si="6">D5*E5</f>
        <v>432568043.29375994</v>
      </c>
      <c r="T5" s="11">
        <f t="shared" ref="T5:T12" si="7">E5*E5</f>
        <v>269717819.45574397</v>
      </c>
    </row>
    <row r="6" spans="1:20" x14ac:dyDescent="0.2">
      <c r="A6" s="9">
        <v>0</v>
      </c>
      <c r="B6" s="14">
        <v>606</v>
      </c>
      <c r="C6" s="10">
        <f>'3 Data'!D8</f>
        <v>572.9430000000001</v>
      </c>
      <c r="D6" s="10">
        <f>'3 Data'!H8</f>
        <v>26590.02</v>
      </c>
      <c r="E6" s="10">
        <f>'3 Data'!Q8</f>
        <v>16620.963</v>
      </c>
      <c r="F6" s="10">
        <f>'4 Results'!$E$24*C6+'4 Results'!$E$25*D6</f>
        <v>16649.24178973466</v>
      </c>
      <c r="G6" s="14">
        <f t="shared" si="0"/>
        <v>-28.278789734660677</v>
      </c>
      <c r="H6" s="10">
        <f t="shared" si="1"/>
        <v>799.68994885715006</v>
      </c>
      <c r="I6" s="10">
        <f>'4 Results'!$E$24*C6</f>
        <v>849.58316887501712</v>
      </c>
      <c r="J6" s="10">
        <f>'4 Results'!$E$25*D6</f>
        <v>15799.658620859644</v>
      </c>
      <c r="K6" s="10"/>
      <c r="L6" s="10"/>
      <c r="M6" s="10"/>
      <c r="N6" s="10"/>
      <c r="O6" s="10">
        <f t="shared" si="2"/>
        <v>328263.68124900013</v>
      </c>
      <c r="P6" s="10">
        <f t="shared" si="3"/>
        <v>15234565.828860004</v>
      </c>
      <c r="Q6" s="10">
        <f t="shared" si="4"/>
        <v>707029163.60039997</v>
      </c>
      <c r="R6" s="10">
        <f t="shared" si="5"/>
        <v>9522864.4041090012</v>
      </c>
      <c r="S6" s="10">
        <f t="shared" si="6"/>
        <v>441951738.58925998</v>
      </c>
      <c r="T6" s="11">
        <f t="shared" si="7"/>
        <v>276256411.047369</v>
      </c>
    </row>
    <row r="7" spans="1:20" x14ac:dyDescent="0.2">
      <c r="A7" s="9">
        <v>1</v>
      </c>
      <c r="B7" s="14">
        <v>607</v>
      </c>
      <c r="C7" s="10">
        <f>'3 Data'!D9</f>
        <v>591.62400000000002</v>
      </c>
      <c r="D7" s="10">
        <f>'3 Data'!H9</f>
        <v>26957.37</v>
      </c>
      <c r="E7" s="10">
        <f>'3 Data'!Q9</f>
        <v>16708.493999999999</v>
      </c>
      <c r="F7" s="10">
        <f>'4 Results'!$E$24*C7+'4 Results'!$E$25*D7</f>
        <v>16895.220292419162</v>
      </c>
      <c r="G7" s="14">
        <f t="shared" si="0"/>
        <v>-186.72629241916366</v>
      </c>
      <c r="H7" s="10">
        <f t="shared" si="1"/>
        <v>34866.708280607018</v>
      </c>
      <c r="I7" s="10">
        <f>'4 Results'!$E$24*C7</f>
        <v>877.2841150036096</v>
      </c>
      <c r="J7" s="10">
        <f>'4 Results'!$E$25*D7</f>
        <v>16017.936177415553</v>
      </c>
      <c r="K7" s="10"/>
      <c r="L7" s="10"/>
      <c r="M7" s="10"/>
      <c r="N7" s="10"/>
      <c r="O7" s="10">
        <f t="shared" si="2"/>
        <v>350018.95737600001</v>
      </c>
      <c r="P7" s="10">
        <f t="shared" si="3"/>
        <v>15948627.068879999</v>
      </c>
      <c r="Q7" s="10">
        <f t="shared" si="4"/>
        <v>726699797.3168999</v>
      </c>
      <c r="R7" s="10">
        <f t="shared" si="5"/>
        <v>9885146.0542559996</v>
      </c>
      <c r="S7" s="10">
        <f t="shared" si="6"/>
        <v>450417054.90077996</v>
      </c>
      <c r="T7" s="11">
        <f t="shared" si="7"/>
        <v>279173771.74803597</v>
      </c>
    </row>
    <row r="8" spans="1:20" x14ac:dyDescent="0.2">
      <c r="A8" s="9">
        <v>2</v>
      </c>
      <c r="B8" s="14">
        <v>608</v>
      </c>
      <c r="C8" s="10">
        <f>'3 Data'!D10</f>
        <v>583.27500000000009</v>
      </c>
      <c r="D8" s="10">
        <f>'3 Data'!H10</f>
        <v>26921.8</v>
      </c>
      <c r="E8" s="10">
        <f>'3 Data'!Q10</f>
        <v>16947.975000000002</v>
      </c>
      <c r="F8" s="10">
        <f>'4 Results'!$E$24*C8+'4 Results'!$E$25*D8</f>
        <v>16861.704537449794</v>
      </c>
      <c r="G8" s="14">
        <f t="shared" si="0"/>
        <v>86.270462550208322</v>
      </c>
      <c r="H8" s="10">
        <f t="shared" si="1"/>
        <v>7442.5927086268966</v>
      </c>
      <c r="I8" s="10">
        <f>'4 Results'!$E$24*C8</f>
        <v>864.90387844091924</v>
      </c>
      <c r="J8" s="10">
        <f>'4 Results'!$E$25*D8</f>
        <v>15996.800659008873</v>
      </c>
      <c r="K8" s="10"/>
      <c r="L8" s="10"/>
      <c r="M8" s="10"/>
      <c r="N8" s="10"/>
      <c r="O8" s="10">
        <f t="shared" si="2"/>
        <v>340209.72562500008</v>
      </c>
      <c r="P8" s="10">
        <f t="shared" si="3"/>
        <v>15702812.895000001</v>
      </c>
      <c r="Q8" s="10">
        <f t="shared" si="4"/>
        <v>724783315.24000001</v>
      </c>
      <c r="R8" s="10">
        <f t="shared" si="5"/>
        <v>9885330.1181250028</v>
      </c>
      <c r="S8" s="10">
        <f t="shared" si="6"/>
        <v>456269993.35500002</v>
      </c>
      <c r="T8" s="11">
        <f t="shared" si="7"/>
        <v>287233856.6006251</v>
      </c>
    </row>
    <row r="9" spans="1:20" x14ac:dyDescent="0.2">
      <c r="A9" s="9">
        <v>3</v>
      </c>
      <c r="B9" s="14">
        <v>609</v>
      </c>
      <c r="C9" s="10">
        <f>'3 Data'!D11</f>
        <v>509.57399999999996</v>
      </c>
      <c r="D9" s="10">
        <f>'3 Data'!H11</f>
        <v>27065.69</v>
      </c>
      <c r="E9" s="10">
        <f>'3 Data'!Q11</f>
        <v>16764.563999999998</v>
      </c>
      <c r="F9" s="10">
        <f>'4 Results'!$E$24*C9+'4 Results'!$E$25*D9</f>
        <v>16837.916426596275</v>
      </c>
      <c r="G9" s="14">
        <f t="shared" si="0"/>
        <v>-73.352426596276928</v>
      </c>
      <c r="H9" s="10">
        <f t="shared" si="1"/>
        <v>5380.5784875621948</v>
      </c>
      <c r="I9" s="10">
        <f>'4 Results'!$E$24*C9</f>
        <v>755.61703990853869</v>
      </c>
      <c r="J9" s="10">
        <f>'4 Results'!$E$25*D9</f>
        <v>16082.299386687735</v>
      </c>
      <c r="K9" s="10"/>
      <c r="L9" s="10"/>
      <c r="M9" s="10"/>
      <c r="N9" s="10"/>
      <c r="O9" s="10">
        <f t="shared" si="2"/>
        <v>259665.66147599995</v>
      </c>
      <c r="P9" s="10">
        <f t="shared" si="3"/>
        <v>13791971.916059999</v>
      </c>
      <c r="Q9" s="10">
        <f t="shared" si="4"/>
        <v>732551575.1760999</v>
      </c>
      <c r="R9" s="10">
        <f t="shared" si="5"/>
        <v>8542785.9357359987</v>
      </c>
      <c r="S9" s="10">
        <f t="shared" si="6"/>
        <v>453744492.20915991</v>
      </c>
      <c r="T9" s="11">
        <f t="shared" si="7"/>
        <v>281050606.11009598</v>
      </c>
    </row>
    <row r="10" spans="1:20" x14ac:dyDescent="0.2">
      <c r="A10" s="9">
        <v>4</v>
      </c>
      <c r="B10" s="14">
        <v>610</v>
      </c>
      <c r="C10" s="10">
        <f>'3 Data'!D12</f>
        <v>576.28000000000009</v>
      </c>
      <c r="D10" s="10">
        <f>'3 Data'!H12</f>
        <v>26773.920000000002</v>
      </c>
      <c r="E10" s="10">
        <f>'3 Data'!Q12</f>
        <v>16689.2</v>
      </c>
      <c r="F10" s="10">
        <f>'4 Results'!$E$24*C10+'4 Results'!$E$25*D10</f>
        <v>16763.462501141283</v>
      </c>
      <c r="G10" s="14">
        <f t="shared" si="0"/>
        <v>-74.262501141281973</v>
      </c>
      <c r="H10" s="10">
        <f t="shared" si="1"/>
        <v>5514.9190757589067</v>
      </c>
      <c r="I10" s="10">
        <f>'4 Results'!$E$24*C10</f>
        <v>854.53140811441074</v>
      </c>
      <c r="J10" s="10">
        <f>'4 Results'!$E$25*D10</f>
        <v>15908.931093026873</v>
      </c>
      <c r="K10" s="10"/>
      <c r="L10" s="10"/>
      <c r="M10" s="10"/>
      <c r="N10" s="10"/>
      <c r="O10" s="10">
        <f t="shared" si="2"/>
        <v>332098.63840000011</v>
      </c>
      <c r="P10" s="10">
        <f t="shared" si="3"/>
        <v>15429274.617600003</v>
      </c>
      <c r="Q10" s="10">
        <f t="shared" si="4"/>
        <v>716842792.16640007</v>
      </c>
      <c r="R10" s="10">
        <f t="shared" si="5"/>
        <v>9617652.1760000028</v>
      </c>
      <c r="S10" s="10">
        <f t="shared" si="6"/>
        <v>446835305.66400003</v>
      </c>
      <c r="T10" s="11">
        <f t="shared" si="7"/>
        <v>278529396.64000005</v>
      </c>
    </row>
    <row r="11" spans="1:20" x14ac:dyDescent="0.2">
      <c r="A11" s="9">
        <v>5</v>
      </c>
      <c r="B11" s="14">
        <v>611</v>
      </c>
      <c r="C11" s="10">
        <f>'3 Data'!D13</f>
        <v>573.26200000000006</v>
      </c>
      <c r="D11" s="10">
        <f>'3 Data'!H13</f>
        <v>26447.32</v>
      </c>
      <c r="E11" s="10">
        <f>'3 Data'!Q13</f>
        <v>16336.582</v>
      </c>
      <c r="F11" s="10">
        <f>'4 Results'!$E$24*C11+'4 Results'!$E$25*D11</f>
        <v>16564.923180347723</v>
      </c>
      <c r="G11" s="14">
        <f t="shared" si="0"/>
        <v>-228.34118034772291</v>
      </c>
      <c r="H11" s="10">
        <f t="shared" si="1"/>
        <v>52139.694642591319</v>
      </c>
      <c r="I11" s="10">
        <f>'4 Results'!$E$24*C11</f>
        <v>850.05619504144397</v>
      </c>
      <c r="J11" s="10">
        <f>'4 Results'!$E$25*D11</f>
        <v>15714.866985306278</v>
      </c>
      <c r="K11" s="10"/>
      <c r="L11" s="10"/>
      <c r="M11" s="10"/>
      <c r="N11" s="10"/>
      <c r="O11" s="10">
        <f t="shared" si="2"/>
        <v>328629.32064400008</v>
      </c>
      <c r="P11" s="10">
        <f t="shared" si="3"/>
        <v>15161243.557840001</v>
      </c>
      <c r="Q11" s="10">
        <f t="shared" si="4"/>
        <v>699460735.18239999</v>
      </c>
      <c r="R11" s="10">
        <f t="shared" si="5"/>
        <v>9365141.6704840008</v>
      </c>
      <c r="S11" s="10">
        <f t="shared" si="6"/>
        <v>432058811.86023998</v>
      </c>
      <c r="T11" s="11">
        <f t="shared" si="7"/>
        <v>266883911.44272402</v>
      </c>
    </row>
    <row r="12" spans="1:20" x14ac:dyDescent="0.2">
      <c r="A12" s="9">
        <v>6</v>
      </c>
      <c r="B12" s="14">
        <v>612</v>
      </c>
      <c r="C12" s="10">
        <f>'3 Data'!D14</f>
        <v>536.57400000000007</v>
      </c>
      <c r="D12" s="10">
        <f>'3 Data'!H14</f>
        <v>26003.040000000001</v>
      </c>
      <c r="E12" s="10">
        <f>'3 Data'!Q14</f>
        <v>16218.513999999999</v>
      </c>
      <c r="F12" s="10">
        <f>'4 Results'!$E$24*C12+'4 Results'!$E$25*D12</f>
        <v>16246.531739900081</v>
      </c>
      <c r="G12" s="14">
        <f t="shared" si="0"/>
        <v>-28.017739900082233</v>
      </c>
      <c r="H12" s="10">
        <f t="shared" si="1"/>
        <v>784.99374910866004</v>
      </c>
      <c r="I12" s="10">
        <f>'4 Results'!$E$24*C12</f>
        <v>795.65373738040853</v>
      </c>
      <c r="J12" s="10">
        <f>'4 Results'!$E$25*D12</f>
        <v>15450.878002519672</v>
      </c>
      <c r="K12" s="10"/>
      <c r="L12" s="10"/>
      <c r="M12" s="10"/>
      <c r="N12" s="10"/>
      <c r="O12" s="10">
        <f t="shared" si="2"/>
        <v>287911.65747600008</v>
      </c>
      <c r="P12" s="10">
        <f t="shared" si="3"/>
        <v>13952555.184960002</v>
      </c>
      <c r="Q12" s="10">
        <f t="shared" si="4"/>
        <v>676158089.24160004</v>
      </c>
      <c r="R12" s="10">
        <f t="shared" si="5"/>
        <v>8702432.9310360011</v>
      </c>
      <c r="S12" s="10">
        <f t="shared" si="6"/>
        <v>421730668.28255999</v>
      </c>
      <c r="T12" s="11">
        <f t="shared" si="7"/>
        <v>263040196.36819598</v>
      </c>
    </row>
    <row r="13" spans="1:20" x14ac:dyDescent="0.2">
      <c r="A13" s="9">
        <v>7</v>
      </c>
      <c r="B13" s="14">
        <v>613</v>
      </c>
      <c r="C13" s="10">
        <f>'3 Data'!D15</f>
        <v>505.55099999999993</v>
      </c>
      <c r="D13" s="10">
        <f>'3 Data'!H15</f>
        <v>25674</v>
      </c>
      <c r="E13" s="10">
        <f>'3 Data'!Q15</f>
        <v>15964.550999999999</v>
      </c>
      <c r="F13" s="10">
        <f>'4 Results'!$E$24*C13+'4 Results'!$E$25*D13</f>
        <v>16005.015630829506</v>
      </c>
      <c r="G13" s="14">
        <f t="shared" ref="G13:G44" si="8">E13-F13</f>
        <v>-40.464630829506859</v>
      </c>
      <c r="H13" s="10">
        <f t="shared" ref="H13:H44" si="9">G13*G13</f>
        <v>1637.386348168277</v>
      </c>
      <c r="I13" s="10">
        <f>'4 Results'!$E$24*C13</f>
        <v>749.65157198523002</v>
      </c>
      <c r="J13" s="10">
        <f>'4 Results'!$E$25*D13</f>
        <v>15255.364058844276</v>
      </c>
      <c r="K13" s="10"/>
      <c r="L13" s="10"/>
      <c r="M13" s="10"/>
      <c r="N13" s="10"/>
      <c r="O13" s="10">
        <f t="shared" ref="O13:O44" si="10">C13*C13</f>
        <v>255581.81360099994</v>
      </c>
      <c r="P13" s="10">
        <f t="shared" ref="P13:P44" si="11">C13*D13</f>
        <v>12979516.373999998</v>
      </c>
      <c r="Q13" s="10">
        <f t="shared" ref="Q13:Q44" si="12">D13*D13</f>
        <v>659154276</v>
      </c>
      <c r="R13" s="10">
        <f t="shared" ref="R13:R44" si="13">C13*E13</f>
        <v>8070894.7226009984</v>
      </c>
      <c r="S13" s="10">
        <f t="shared" ref="S13:S44" si="14">D13*E13</f>
        <v>409873882.37400001</v>
      </c>
      <c r="T13" s="11">
        <f t="shared" ref="T13:T44" si="15">E13*E13</f>
        <v>254866888.63160098</v>
      </c>
    </row>
    <row r="14" spans="1:20" x14ac:dyDescent="0.2">
      <c r="A14" s="9">
        <v>8</v>
      </c>
      <c r="B14" s="14">
        <v>614</v>
      </c>
      <c r="C14" s="10">
        <f>'3 Data'!D16</f>
        <v>478.20400000000006</v>
      </c>
      <c r="D14" s="10">
        <f>'3 Data'!H16</f>
        <v>25325.649999999998</v>
      </c>
      <c r="E14" s="10">
        <f>'3 Data'!Q16</f>
        <v>15617.854000000001</v>
      </c>
      <c r="F14" s="10">
        <f>'4 Results'!$E$24*C14+'4 Results'!$E$25*D14</f>
        <v>15757.476537302602</v>
      </c>
      <c r="G14" s="14">
        <f t="shared" si="8"/>
        <v>-139.6225373026009</v>
      </c>
      <c r="H14" s="10">
        <f t="shared" si="9"/>
        <v>19494.452922816181</v>
      </c>
      <c r="I14" s="10">
        <f>'4 Results'!$E$24*C14</f>
        <v>709.10032880881465</v>
      </c>
      <c r="J14" s="10">
        <f>'4 Results'!$E$25*D14</f>
        <v>15048.376208493788</v>
      </c>
      <c r="K14" s="10"/>
      <c r="L14" s="10"/>
      <c r="M14" s="10"/>
      <c r="N14" s="10"/>
      <c r="O14" s="10">
        <f t="shared" si="10"/>
        <v>228679.06561600007</v>
      </c>
      <c r="P14" s="10">
        <f t="shared" si="11"/>
        <v>12110827.1326</v>
      </c>
      <c r="Q14" s="10">
        <f t="shared" si="12"/>
        <v>641388547.9224999</v>
      </c>
      <c r="R14" s="10">
        <f t="shared" si="13"/>
        <v>7468520.2542160014</v>
      </c>
      <c r="S14" s="10">
        <f t="shared" si="14"/>
        <v>395532304.15509999</v>
      </c>
      <c r="T14" s="11">
        <f t="shared" si="15"/>
        <v>243917363.56531605</v>
      </c>
    </row>
    <row r="15" spans="1:20" x14ac:dyDescent="0.2">
      <c r="A15" s="9">
        <v>9</v>
      </c>
      <c r="B15" s="14">
        <v>615</v>
      </c>
      <c r="C15" s="10">
        <f>'3 Data'!D17</f>
        <v>500.19899999999996</v>
      </c>
      <c r="D15" s="10">
        <f>'3 Data'!H17</f>
        <v>24735.93</v>
      </c>
      <c r="E15" s="10">
        <f>'3 Data'!Q17</f>
        <v>15471.728999999999</v>
      </c>
      <c r="F15" s="10">
        <f>'4 Results'!$E$24*C15+'4 Results'!$E$25*D15</f>
        <v>15439.6829045219</v>
      </c>
      <c r="G15" s="14">
        <f t="shared" si="8"/>
        <v>32.046095478099232</v>
      </c>
      <c r="H15" s="10">
        <f t="shared" si="9"/>
        <v>1026.9522353914522</v>
      </c>
      <c r="I15" s="10">
        <f>'4 Results'!$E$24*C15</f>
        <v>741.71540884191722</v>
      </c>
      <c r="J15" s="10">
        <f>'4 Results'!$E$25*D15</f>
        <v>14697.967495679983</v>
      </c>
      <c r="K15" s="10"/>
      <c r="L15" s="10"/>
      <c r="M15" s="10"/>
      <c r="N15" s="10"/>
      <c r="O15" s="10">
        <f t="shared" si="10"/>
        <v>250199.03960099997</v>
      </c>
      <c r="P15" s="10">
        <f t="shared" si="11"/>
        <v>12372887.450069999</v>
      </c>
      <c r="Q15" s="10">
        <f t="shared" si="12"/>
        <v>611866232.96490002</v>
      </c>
      <c r="R15" s="10">
        <f t="shared" si="13"/>
        <v>7738943.3740709992</v>
      </c>
      <c r="S15" s="10">
        <f t="shared" si="14"/>
        <v>382707605.52296996</v>
      </c>
      <c r="T15" s="11">
        <f t="shared" si="15"/>
        <v>239374398.24944097</v>
      </c>
    </row>
    <row r="16" spans="1:20" x14ac:dyDescent="0.2">
      <c r="A16" s="9">
        <v>10</v>
      </c>
      <c r="B16" s="14">
        <v>616</v>
      </c>
      <c r="C16" s="10">
        <f>'3 Data'!D18</f>
        <v>447.84400000000005</v>
      </c>
      <c r="D16" s="10">
        <f>'3 Data'!H18</f>
        <v>24370.382999999998</v>
      </c>
      <c r="E16" s="10">
        <f>'3 Data'!Q18</f>
        <v>15261.226999999999</v>
      </c>
      <c r="F16" s="10">
        <f>'4 Results'!$E$24*C16+'4 Results'!$E$25*D16</f>
        <v>15144.842559586128</v>
      </c>
      <c r="G16" s="14">
        <f t="shared" si="8"/>
        <v>116.38444041387083</v>
      </c>
      <c r="H16" s="10">
        <f t="shared" si="9"/>
        <v>13545.337970449851</v>
      </c>
      <c r="I16" s="10">
        <f>'4 Results'!$E$24*C16</f>
        <v>664.08128676266779</v>
      </c>
      <c r="J16" s="10">
        <f>'4 Results'!$E$25*D16</f>
        <v>14480.76127282346</v>
      </c>
      <c r="K16" s="10"/>
      <c r="L16" s="10"/>
      <c r="M16" s="10"/>
      <c r="N16" s="10"/>
      <c r="O16" s="10">
        <f t="shared" si="10"/>
        <v>200564.24833600005</v>
      </c>
      <c r="P16" s="10">
        <f t="shared" si="11"/>
        <v>10914129.804252001</v>
      </c>
      <c r="Q16" s="10">
        <f t="shared" si="12"/>
        <v>593915567.5666889</v>
      </c>
      <c r="R16" s="10">
        <f t="shared" si="13"/>
        <v>6834648.944588</v>
      </c>
      <c r="S16" s="10">
        <f t="shared" si="14"/>
        <v>371921947.03994095</v>
      </c>
      <c r="T16" s="11">
        <f t="shared" si="15"/>
        <v>232905049.54552898</v>
      </c>
    </row>
    <row r="17" spans="1:20" x14ac:dyDescent="0.2">
      <c r="A17" s="9">
        <v>11</v>
      </c>
      <c r="B17" s="14">
        <v>617</v>
      </c>
      <c r="C17" s="10">
        <f>'3 Data'!D19</f>
        <v>478.19600000000003</v>
      </c>
      <c r="D17" s="10">
        <f>'3 Data'!H19</f>
        <v>24041.63</v>
      </c>
      <c r="E17" s="10">
        <f>'3 Data'!Q19</f>
        <v>14998.526</v>
      </c>
      <c r="F17" s="10">
        <f>'4 Results'!$E$24*C17+'4 Results'!$E$25*D17</f>
        <v>14994.506329214912</v>
      </c>
      <c r="G17" s="14">
        <f t="shared" si="8"/>
        <v>4.0196707850882376</v>
      </c>
      <c r="H17" s="10">
        <f t="shared" si="9"/>
        <v>16.157753220491887</v>
      </c>
      <c r="I17" s="10">
        <f>'4 Results'!$E$24*C17</f>
        <v>709.08846608363774</v>
      </c>
      <c r="J17" s="10">
        <f>'4 Results'!$E$25*D17</f>
        <v>14285.417863131273</v>
      </c>
      <c r="K17" s="10"/>
      <c r="L17" s="10"/>
      <c r="M17" s="10"/>
      <c r="N17" s="10"/>
      <c r="O17" s="10">
        <f t="shared" si="10"/>
        <v>228671.41441600001</v>
      </c>
      <c r="P17" s="10">
        <f t="shared" si="11"/>
        <v>11496611.299480001</v>
      </c>
      <c r="Q17" s="10">
        <f t="shared" si="12"/>
        <v>577999973.05690002</v>
      </c>
      <c r="R17" s="10">
        <f t="shared" si="13"/>
        <v>7172235.1390960002</v>
      </c>
      <c r="S17" s="10">
        <f t="shared" si="14"/>
        <v>360589012.63738</v>
      </c>
      <c r="T17" s="11">
        <f t="shared" si="15"/>
        <v>224955782.172676</v>
      </c>
    </row>
    <row r="18" spans="1:20" x14ac:dyDescent="0.2">
      <c r="A18" s="9">
        <v>12</v>
      </c>
      <c r="B18" s="14">
        <v>618</v>
      </c>
      <c r="C18" s="10">
        <f>'3 Data'!D20</f>
        <v>437.17400000000009</v>
      </c>
      <c r="D18" s="10">
        <f>'3 Data'!H20</f>
        <v>23668.884000000002</v>
      </c>
      <c r="E18" s="10">
        <f>'3 Data'!Q20</f>
        <v>14839.258</v>
      </c>
      <c r="F18" s="10">
        <f>'4 Results'!$E$24*C18+'4 Results'!$E$25*D18</f>
        <v>14712.193407071067</v>
      </c>
      <c r="G18" s="14">
        <f t="shared" si="8"/>
        <v>127.06459292893305</v>
      </c>
      <c r="H18" s="10">
        <f t="shared" si="9"/>
        <v>16145.410776195464</v>
      </c>
      <c r="I18" s="10">
        <f>'4 Results'!$E$24*C18</f>
        <v>648.2593770580437</v>
      </c>
      <c r="J18" s="10">
        <f>'4 Results'!$E$25*D18</f>
        <v>14063.934030013022</v>
      </c>
      <c r="K18" s="10"/>
      <c r="L18" s="10"/>
      <c r="M18" s="10"/>
      <c r="N18" s="10"/>
      <c r="O18" s="10">
        <f t="shared" si="10"/>
        <v>191121.10627600009</v>
      </c>
      <c r="P18" s="10">
        <f t="shared" si="11"/>
        <v>10347420.693816002</v>
      </c>
      <c r="Q18" s="10">
        <f t="shared" si="12"/>
        <v>560216069.80545604</v>
      </c>
      <c r="R18" s="10">
        <f t="shared" si="13"/>
        <v>6487337.7768920017</v>
      </c>
      <c r="S18" s="10">
        <f t="shared" si="14"/>
        <v>351228676.24807203</v>
      </c>
      <c r="T18" s="11">
        <f t="shared" si="15"/>
        <v>220203577.99056399</v>
      </c>
    </row>
    <row r="19" spans="1:20" x14ac:dyDescent="0.2">
      <c r="A19" s="9">
        <v>13</v>
      </c>
      <c r="B19" s="14">
        <v>619</v>
      </c>
      <c r="C19" s="10">
        <f>'3 Data'!D21</f>
        <v>490.86199999999997</v>
      </c>
      <c r="D19" s="10">
        <f>'3 Data'!H21</f>
        <v>23145.8</v>
      </c>
      <c r="E19" s="10">
        <f>'3 Data'!Q21</f>
        <v>14678.462000000001</v>
      </c>
      <c r="F19" s="10">
        <f>'4 Results'!$E$24*C19+'4 Results'!$E$25*D19</f>
        <v>14480.990225166714</v>
      </c>
      <c r="G19" s="14">
        <f t="shared" si="8"/>
        <v>197.47177483328778</v>
      </c>
      <c r="H19" s="10">
        <f t="shared" si="9"/>
        <v>38995.101855808709</v>
      </c>
      <c r="I19" s="10">
        <f>'4 Results'!$E$24*C19</f>
        <v>727.87012571988589</v>
      </c>
      <c r="J19" s="10">
        <f>'4 Results'!$E$25*D19</f>
        <v>13753.120099446827</v>
      </c>
      <c r="K19" s="10"/>
      <c r="L19" s="10"/>
      <c r="M19" s="10"/>
      <c r="N19" s="10"/>
      <c r="O19" s="10">
        <f t="shared" si="10"/>
        <v>240945.50304399995</v>
      </c>
      <c r="P19" s="10">
        <f t="shared" si="11"/>
        <v>11361393.679599999</v>
      </c>
      <c r="Q19" s="10">
        <f t="shared" si="12"/>
        <v>535728057.63999999</v>
      </c>
      <c r="R19" s="10">
        <f t="shared" si="13"/>
        <v>7205099.2142440006</v>
      </c>
      <c r="S19" s="10">
        <f t="shared" si="14"/>
        <v>339744745.75960004</v>
      </c>
      <c r="T19" s="11">
        <f t="shared" si="15"/>
        <v>215457246.68544403</v>
      </c>
    </row>
    <row r="20" spans="1:20" x14ac:dyDescent="0.2">
      <c r="A20" s="9">
        <v>14</v>
      </c>
      <c r="B20" s="14">
        <v>620</v>
      </c>
      <c r="C20" s="10">
        <f>'3 Data'!D22</f>
        <v>506.20400000000001</v>
      </c>
      <c r="D20" s="10">
        <f>'3 Data'!H22</f>
        <v>22715.93</v>
      </c>
      <c r="E20" s="10">
        <f>'3 Data'!Q22</f>
        <v>14293.034</v>
      </c>
      <c r="F20" s="10">
        <f>'4 Results'!$E$24*C20+'4 Results'!$E$25*D20</f>
        <v>14248.31333445223</v>
      </c>
      <c r="G20" s="14">
        <f t="shared" si="8"/>
        <v>44.720665547769386</v>
      </c>
      <c r="H20" s="10">
        <f t="shared" si="9"/>
        <v>1999.9379270354477</v>
      </c>
      <c r="I20" s="10">
        <f>'4 Results'!$E$24*C20</f>
        <v>750.61986692779055</v>
      </c>
      <c r="J20" s="10">
        <f>'4 Results'!$E$25*D20</f>
        <v>13497.693467524439</v>
      </c>
      <c r="K20" s="10"/>
      <c r="L20" s="10"/>
      <c r="M20" s="10"/>
      <c r="N20" s="10"/>
      <c r="O20" s="10">
        <f t="shared" si="10"/>
        <v>256242.48961600001</v>
      </c>
      <c r="P20" s="10">
        <f t="shared" si="11"/>
        <v>11498894.629720001</v>
      </c>
      <c r="Q20" s="10">
        <f t="shared" si="12"/>
        <v>516013475.76490003</v>
      </c>
      <c r="R20" s="10">
        <f t="shared" si="13"/>
        <v>7235190.9829359995</v>
      </c>
      <c r="S20" s="10">
        <f t="shared" si="14"/>
        <v>324679559.83161998</v>
      </c>
      <c r="T20" s="11">
        <f t="shared" si="15"/>
        <v>204290820.925156</v>
      </c>
    </row>
    <row r="21" spans="1:20" x14ac:dyDescent="0.2">
      <c r="A21" s="9">
        <v>15</v>
      </c>
      <c r="B21" s="14">
        <v>621</v>
      </c>
      <c r="C21" s="10">
        <f>'3 Data'!D23</f>
        <v>463.17599999999999</v>
      </c>
      <c r="D21" s="10">
        <f>'3 Data'!H23</f>
        <v>22110.795000000002</v>
      </c>
      <c r="E21" s="10">
        <f>'3 Data'!Q23</f>
        <v>13958.671</v>
      </c>
      <c r="F21" s="10">
        <f>'4 Results'!$E$24*C21+'4 Results'!$E$25*D21</f>
        <v>13824.941437371755</v>
      </c>
      <c r="G21" s="14">
        <f t="shared" si="8"/>
        <v>133.72956262824482</v>
      </c>
      <c r="H21" s="10">
        <f t="shared" si="9"/>
        <v>17883.595920741653</v>
      </c>
      <c r="I21" s="10">
        <f>'4 Results'!$E$24*C21</f>
        <v>686.81619956410123</v>
      </c>
      <c r="J21" s="10">
        <f>'4 Results'!$E$25*D21</f>
        <v>13138.125237807655</v>
      </c>
      <c r="K21" s="10"/>
      <c r="L21" s="10"/>
      <c r="M21" s="10"/>
      <c r="N21" s="10"/>
      <c r="O21" s="10">
        <f t="shared" si="10"/>
        <v>214532.00697599998</v>
      </c>
      <c r="P21" s="10">
        <f t="shared" si="11"/>
        <v>10241189.58492</v>
      </c>
      <c r="Q21" s="10">
        <f t="shared" si="12"/>
        <v>488887255.5320251</v>
      </c>
      <c r="R21" s="10">
        <f t="shared" si="13"/>
        <v>6465321.399096</v>
      </c>
      <c r="S21" s="10">
        <f t="shared" si="14"/>
        <v>308637312.95344502</v>
      </c>
      <c r="T21" s="11">
        <f t="shared" si="15"/>
        <v>194844496.08624101</v>
      </c>
    </row>
    <row r="22" spans="1:20" x14ac:dyDescent="0.2">
      <c r="A22" s="9">
        <v>16</v>
      </c>
      <c r="B22" s="14">
        <v>622</v>
      </c>
      <c r="C22" s="10">
        <f>'3 Data'!D24</f>
        <v>458.17399999999998</v>
      </c>
      <c r="D22" s="10">
        <f>'3 Data'!H24</f>
        <v>21710.663000000004</v>
      </c>
      <c r="E22" s="10">
        <f>'3 Data'!Q24</f>
        <v>13488.537</v>
      </c>
      <c r="F22" s="10">
        <f>'4 Results'!$E$24*C22+'4 Results'!$E$25*D22</f>
        <v>13579.767809329222</v>
      </c>
      <c r="G22" s="14">
        <f t="shared" si="8"/>
        <v>-91.230809329221302</v>
      </c>
      <c r="H22" s="10">
        <f t="shared" si="9"/>
        <v>8323.0605708647327</v>
      </c>
      <c r="I22" s="10">
        <f>'4 Results'!$E$24*C22</f>
        <v>679.39903064727559</v>
      </c>
      <c r="J22" s="10">
        <f>'4 Results'!$E$25*D22</f>
        <v>12900.368778681946</v>
      </c>
      <c r="K22" s="10"/>
      <c r="L22" s="10"/>
      <c r="M22" s="10"/>
      <c r="N22" s="10"/>
      <c r="O22" s="10">
        <f t="shared" si="10"/>
        <v>209923.41427599997</v>
      </c>
      <c r="P22" s="10">
        <f t="shared" si="11"/>
        <v>9947261.3093620017</v>
      </c>
      <c r="Q22" s="10">
        <f t="shared" si="12"/>
        <v>471352887.89956915</v>
      </c>
      <c r="R22" s="10">
        <f t="shared" si="13"/>
        <v>6180096.9514379995</v>
      </c>
      <c r="S22" s="10">
        <f t="shared" si="14"/>
        <v>292845081.17003107</v>
      </c>
      <c r="T22" s="11">
        <f t="shared" si="15"/>
        <v>181940630.40036902</v>
      </c>
    </row>
    <row r="23" spans="1:20" x14ac:dyDescent="0.2">
      <c r="A23" s="9">
        <v>17</v>
      </c>
      <c r="B23" s="14">
        <v>623</v>
      </c>
      <c r="C23" s="10">
        <f>'3 Data'!D25</f>
        <v>403.82100000000003</v>
      </c>
      <c r="D23" s="10">
        <f>'3 Data'!H25</f>
        <v>21008.907999999999</v>
      </c>
      <c r="E23" s="10">
        <f>'3 Data'!Q25</f>
        <v>13119.029</v>
      </c>
      <c r="F23" s="10">
        <f>'4 Results'!$E$24*C23+'4 Results'!$E$25*D23</f>
        <v>13082.191614890371</v>
      </c>
      <c r="G23" s="14">
        <f t="shared" si="8"/>
        <v>36.837385109629395</v>
      </c>
      <c r="H23" s="10">
        <f t="shared" si="9"/>
        <v>1356.9929417151454</v>
      </c>
      <c r="I23" s="10">
        <f>'4 Results'!$E$24*C23</f>
        <v>598.80219295510767</v>
      </c>
      <c r="J23" s="10">
        <f>'4 Results'!$E$25*D23</f>
        <v>12483.389421935264</v>
      </c>
      <c r="K23" s="10"/>
      <c r="L23" s="10"/>
      <c r="M23" s="10"/>
      <c r="N23" s="10"/>
      <c r="O23" s="10">
        <f t="shared" si="10"/>
        <v>163071.40004100002</v>
      </c>
      <c r="P23" s="10">
        <f t="shared" si="11"/>
        <v>8483838.2374680005</v>
      </c>
      <c r="Q23" s="10">
        <f t="shared" si="12"/>
        <v>441374215.35246396</v>
      </c>
      <c r="R23" s="10">
        <f t="shared" si="13"/>
        <v>5297739.4098090008</v>
      </c>
      <c r="S23" s="10">
        <f t="shared" si="14"/>
        <v>275616473.310332</v>
      </c>
      <c r="T23" s="11">
        <f t="shared" si="15"/>
        <v>172108921.902841</v>
      </c>
    </row>
    <row r="24" spans="1:20" x14ac:dyDescent="0.2">
      <c r="A24" s="9">
        <v>18</v>
      </c>
      <c r="B24" s="14">
        <v>624</v>
      </c>
      <c r="C24" s="10">
        <f>'3 Data'!D26</f>
        <v>413.81899999999996</v>
      </c>
      <c r="D24" s="10">
        <f>'3 Data'!H26</f>
        <v>20617.851000000002</v>
      </c>
      <c r="E24" s="10">
        <f>'3 Data'!Q26</f>
        <v>12847.17</v>
      </c>
      <c r="F24" s="10">
        <f>'4 Results'!$E$24*C24+'4 Results'!$E$25*D24</f>
        <v>12864.65291675518</v>
      </c>
      <c r="G24" s="14">
        <f t="shared" si="8"/>
        <v>-17.482916755179758</v>
      </c>
      <c r="H24" s="10">
        <f t="shared" si="9"/>
        <v>305.65237826854514</v>
      </c>
      <c r="I24" s="10">
        <f>'4 Results'!$E$24*C24</f>
        <v>613.62763374487622</v>
      </c>
      <c r="J24" s="10">
        <f>'4 Results'!$E$25*D24</f>
        <v>12251.025283010304</v>
      </c>
      <c r="K24" s="10"/>
      <c r="L24" s="10"/>
      <c r="M24" s="10"/>
      <c r="N24" s="10"/>
      <c r="O24" s="10">
        <f t="shared" si="10"/>
        <v>171246.16476099996</v>
      </c>
      <c r="P24" s="10">
        <f t="shared" si="11"/>
        <v>8532058.4829690009</v>
      </c>
      <c r="Q24" s="10">
        <f t="shared" si="12"/>
        <v>425095779.85820109</v>
      </c>
      <c r="R24" s="10">
        <f t="shared" si="13"/>
        <v>5316403.0422299998</v>
      </c>
      <c r="S24" s="10">
        <f t="shared" si="14"/>
        <v>264881036.83167005</v>
      </c>
      <c r="T24" s="11">
        <f t="shared" si="15"/>
        <v>165049777.00890002</v>
      </c>
    </row>
    <row r="25" spans="1:20" x14ac:dyDescent="0.2">
      <c r="A25" s="9">
        <v>19</v>
      </c>
      <c r="B25" s="14">
        <v>625</v>
      </c>
      <c r="C25" s="10">
        <f>'3 Data'!D27</f>
        <v>438.16099999999994</v>
      </c>
      <c r="D25" s="10">
        <f>'3 Data'!H27</f>
        <v>20006.513000000003</v>
      </c>
      <c r="E25" s="10">
        <f>'3 Data'!Q27</f>
        <v>12612.773999999999</v>
      </c>
      <c r="F25" s="10">
        <f>'4 Results'!$E$24*C25+'4 Results'!$E$25*D25</f>
        <v>12537.494202091717</v>
      </c>
      <c r="G25" s="14">
        <f t="shared" si="8"/>
        <v>75.27979790828249</v>
      </c>
      <c r="H25" s="10">
        <f t="shared" si="9"/>
        <v>5667.047973111853</v>
      </c>
      <c r="I25" s="10">
        <f>'4 Results'!$E$24*C25</f>
        <v>649.72294077673746</v>
      </c>
      <c r="J25" s="10">
        <f>'4 Results'!$E$25*D25</f>
        <v>11887.77126131498</v>
      </c>
      <c r="K25" s="10"/>
      <c r="L25" s="10"/>
      <c r="M25" s="10"/>
      <c r="N25" s="10"/>
      <c r="O25" s="10">
        <f t="shared" si="10"/>
        <v>191985.06192099996</v>
      </c>
      <c r="P25" s="10">
        <f t="shared" si="11"/>
        <v>8766073.7425929997</v>
      </c>
      <c r="Q25" s="10">
        <f t="shared" si="12"/>
        <v>400260562.41916913</v>
      </c>
      <c r="R25" s="10">
        <f t="shared" si="13"/>
        <v>5526425.6686139992</v>
      </c>
      <c r="S25" s="10">
        <f t="shared" si="14"/>
        <v>252337626.99706203</v>
      </c>
      <c r="T25" s="11">
        <f t="shared" si="15"/>
        <v>159082067.97507599</v>
      </c>
    </row>
    <row r="26" spans="1:20" x14ac:dyDescent="0.2">
      <c r="A26" s="9">
        <v>20</v>
      </c>
      <c r="B26" s="14">
        <v>626</v>
      </c>
      <c r="C26" s="10">
        <f>'3 Data'!D28</f>
        <v>389.14</v>
      </c>
      <c r="D26" s="10">
        <f>'3 Data'!H28</f>
        <v>19468.965</v>
      </c>
      <c r="E26" s="10">
        <f>'3 Data'!Q28</f>
        <v>12110.105</v>
      </c>
      <c r="F26" s="10">
        <f>'4 Results'!$E$24*C26+'4 Results'!$E$25*D26</f>
        <v>12145.39550276608</v>
      </c>
      <c r="G26" s="14">
        <f t="shared" si="8"/>
        <v>-35.290502766079953</v>
      </c>
      <c r="H26" s="10">
        <f t="shared" si="9"/>
        <v>1245.4195854826969</v>
      </c>
      <c r="I26" s="10">
        <f>'4 Results'!$E$24*C26</f>
        <v>577.03260941494023</v>
      </c>
      <c r="J26" s="10">
        <f>'4 Results'!$E$25*D26</f>
        <v>11568.362893351139</v>
      </c>
      <c r="K26" s="10"/>
      <c r="L26" s="10"/>
      <c r="M26" s="10"/>
      <c r="N26" s="10"/>
      <c r="O26" s="10">
        <f t="shared" si="10"/>
        <v>151429.93959999998</v>
      </c>
      <c r="P26" s="10">
        <f t="shared" si="11"/>
        <v>7576153.0400999999</v>
      </c>
      <c r="Q26" s="10">
        <f t="shared" si="12"/>
        <v>379040598.17122501</v>
      </c>
      <c r="R26" s="10">
        <f t="shared" si="13"/>
        <v>4712526.2596999994</v>
      </c>
      <c r="S26" s="10">
        <f t="shared" si="14"/>
        <v>235771210.391325</v>
      </c>
      <c r="T26" s="11">
        <f t="shared" si="15"/>
        <v>146654643.11102498</v>
      </c>
    </row>
    <row r="27" spans="1:20" x14ac:dyDescent="0.2">
      <c r="A27" s="9">
        <v>21</v>
      </c>
      <c r="B27" s="14">
        <v>627</v>
      </c>
      <c r="C27" s="10">
        <f>'3 Data'!D29</f>
        <v>467.16900000000004</v>
      </c>
      <c r="D27" s="10">
        <f>'3 Data'!H29</f>
        <v>19232.844000000001</v>
      </c>
      <c r="E27" s="10">
        <f>'3 Data'!Q29</f>
        <v>11955.612999999999</v>
      </c>
      <c r="F27" s="10">
        <f>'4 Results'!$E$24*C27+'4 Results'!$E$25*D27</f>
        <v>12120.79814304383</v>
      </c>
      <c r="G27" s="14">
        <f t="shared" si="8"/>
        <v>-165.18514304383098</v>
      </c>
      <c r="H27" s="10">
        <f t="shared" si="9"/>
        <v>27286.131482410899</v>
      </c>
      <c r="I27" s="10">
        <f>'4 Results'!$E$24*C27</f>
        <v>692.73718226799667</v>
      </c>
      <c r="J27" s="10">
        <f>'4 Results'!$E$25*D27</f>
        <v>11428.060960775834</v>
      </c>
      <c r="K27" s="10"/>
      <c r="L27" s="10"/>
      <c r="M27" s="10"/>
      <c r="N27" s="10"/>
      <c r="O27" s="10">
        <f t="shared" si="10"/>
        <v>218246.87456100003</v>
      </c>
      <c r="P27" s="10">
        <f t="shared" si="11"/>
        <v>8984988.4986360017</v>
      </c>
      <c r="Q27" s="10">
        <f t="shared" si="12"/>
        <v>369902288.32833606</v>
      </c>
      <c r="R27" s="10">
        <f t="shared" si="13"/>
        <v>5585291.7695970004</v>
      </c>
      <c r="S27" s="10">
        <f t="shared" si="14"/>
        <v>229940439.75337201</v>
      </c>
      <c r="T27" s="11">
        <f t="shared" si="15"/>
        <v>142936682.20576897</v>
      </c>
    </row>
    <row r="28" spans="1:20" x14ac:dyDescent="0.2">
      <c r="A28" s="9">
        <v>22</v>
      </c>
      <c r="B28" s="14">
        <v>628</v>
      </c>
      <c r="C28" s="10">
        <f>'3 Data'!D30</f>
        <v>402.14699999999993</v>
      </c>
      <c r="D28" s="10">
        <f>'3 Data'!H30</f>
        <v>18424.590999999997</v>
      </c>
      <c r="E28" s="10">
        <f>'3 Data'!Q30</f>
        <v>11606.538</v>
      </c>
      <c r="F28" s="10">
        <f>'4 Results'!$E$24*C28+'4 Results'!$E$25*D28</f>
        <v>11544.120935874414</v>
      </c>
      <c r="G28" s="14">
        <f t="shared" si="8"/>
        <v>62.417064125585966</v>
      </c>
      <c r="H28" s="10">
        <f t="shared" si="9"/>
        <v>3895.8898940575104</v>
      </c>
      <c r="I28" s="10">
        <f>'4 Results'!$E$24*C28</f>
        <v>596.31991771185164</v>
      </c>
      <c r="J28" s="10">
        <f>'4 Results'!$E$25*D28</f>
        <v>10947.801018162563</v>
      </c>
      <c r="K28" s="10"/>
      <c r="L28" s="10"/>
      <c r="M28" s="10"/>
      <c r="N28" s="10"/>
      <c r="O28" s="10">
        <f t="shared" si="10"/>
        <v>161722.20960899995</v>
      </c>
      <c r="P28" s="10">
        <f t="shared" si="11"/>
        <v>7409393.9968769979</v>
      </c>
      <c r="Q28" s="10">
        <f t="shared" si="12"/>
        <v>339465553.51728088</v>
      </c>
      <c r="R28" s="10">
        <f t="shared" si="13"/>
        <v>4667534.4370859992</v>
      </c>
      <c r="S28" s="10">
        <f t="shared" si="14"/>
        <v>213845715.57595798</v>
      </c>
      <c r="T28" s="11">
        <f t="shared" si="15"/>
        <v>134711724.34544402</v>
      </c>
    </row>
    <row r="29" spans="1:20" x14ac:dyDescent="0.2">
      <c r="A29" s="9">
        <v>23</v>
      </c>
      <c r="B29" s="14">
        <v>629</v>
      </c>
      <c r="C29" s="10">
        <f>'3 Data'!D31</f>
        <v>375.13399999999996</v>
      </c>
      <c r="D29" s="10">
        <f>'3 Data'!H31</f>
        <v>18184.669000000002</v>
      </c>
      <c r="E29" s="10">
        <f>'3 Data'!Q31</f>
        <v>11353.602999999999</v>
      </c>
      <c r="F29" s="10">
        <f>'4 Results'!$E$24*C29+'4 Results'!$E$25*D29</f>
        <v>11361.504493462684</v>
      </c>
      <c r="G29" s="14">
        <f t="shared" si="8"/>
        <v>-7.9014934626848117</v>
      </c>
      <c r="H29" s="10">
        <f t="shared" si="9"/>
        <v>62.433598940850814</v>
      </c>
      <c r="I29" s="10">
        <f>'4 Results'!$E$24*C29</f>
        <v>556.26394331156951</v>
      </c>
      <c r="J29" s="10">
        <f>'4 Results'!$E$25*D29</f>
        <v>10805.240550151115</v>
      </c>
      <c r="K29" s="10"/>
      <c r="L29" s="10"/>
      <c r="M29" s="10"/>
      <c r="N29" s="10"/>
      <c r="O29" s="10">
        <f t="shared" si="10"/>
        <v>140725.51795599997</v>
      </c>
      <c r="P29" s="10">
        <f t="shared" si="11"/>
        <v>6821687.6206459999</v>
      </c>
      <c r="Q29" s="10">
        <f t="shared" si="12"/>
        <v>330682186.63956106</v>
      </c>
      <c r="R29" s="10">
        <f t="shared" si="13"/>
        <v>4259122.5078019993</v>
      </c>
      <c r="S29" s="10">
        <f t="shared" si="14"/>
        <v>206461512.512407</v>
      </c>
      <c r="T29" s="11">
        <f t="shared" si="15"/>
        <v>128904301.08160898</v>
      </c>
    </row>
    <row r="30" spans="1:20" x14ac:dyDescent="0.2">
      <c r="A30" s="9">
        <v>24</v>
      </c>
      <c r="B30" s="14">
        <v>630</v>
      </c>
      <c r="C30" s="10">
        <f>'3 Data'!D32</f>
        <v>397.13900000000001</v>
      </c>
      <c r="D30" s="10">
        <f>'3 Data'!H32</f>
        <v>17893.704000000002</v>
      </c>
      <c r="E30" s="10">
        <f>'3 Data'!Q32</f>
        <v>11166.242999999999</v>
      </c>
      <c r="F30" s="10">
        <f>'4 Results'!$E$24*C30+'4 Results'!$E$25*D30</f>
        <v>11221.244435267467</v>
      </c>
      <c r="G30" s="14">
        <f t="shared" si="8"/>
        <v>-55.001435267467969</v>
      </c>
      <c r="H30" s="10">
        <f t="shared" si="9"/>
        <v>3025.1578814814693</v>
      </c>
      <c r="I30" s="10">
        <f>'4 Results'!$E$24*C30</f>
        <v>588.89385175114342</v>
      </c>
      <c r="J30" s="10">
        <f>'4 Results'!$E$25*D30</f>
        <v>10632.350583516323</v>
      </c>
      <c r="K30" s="10"/>
      <c r="L30" s="10"/>
      <c r="M30" s="10"/>
      <c r="N30" s="10"/>
      <c r="O30" s="10">
        <f t="shared" si="10"/>
        <v>157719.38532100001</v>
      </c>
      <c r="P30" s="10">
        <f t="shared" si="11"/>
        <v>7106287.7128560012</v>
      </c>
      <c r="Q30" s="10">
        <f t="shared" si="12"/>
        <v>320184642.83961606</v>
      </c>
      <c r="R30" s="10">
        <f t="shared" si="13"/>
        <v>4434550.5787769994</v>
      </c>
      <c r="S30" s="10">
        <f t="shared" si="14"/>
        <v>199805447.03407198</v>
      </c>
      <c r="T30" s="11">
        <f t="shared" si="15"/>
        <v>124684982.73504896</v>
      </c>
    </row>
    <row r="31" spans="1:20" x14ac:dyDescent="0.2">
      <c r="A31" s="9">
        <v>25</v>
      </c>
      <c r="B31" s="14">
        <v>631</v>
      </c>
      <c r="C31" s="10">
        <f>'3 Data'!D33</f>
        <v>386.46900000000005</v>
      </c>
      <c r="D31" s="10">
        <f>'3 Data'!H33</f>
        <v>17277.672999999999</v>
      </c>
      <c r="E31" s="10">
        <f>'3 Data'!Q33</f>
        <v>10985.941999999999</v>
      </c>
      <c r="F31" s="10">
        <f>'4 Results'!$E$24*C31+'4 Results'!$E$25*D31</f>
        <v>10839.379946434778</v>
      </c>
      <c r="G31" s="14">
        <f t="shared" si="8"/>
        <v>146.5620535652215</v>
      </c>
      <c r="H31" s="10">
        <f t="shared" si="9"/>
        <v>21480.435545254859</v>
      </c>
      <c r="I31" s="10">
        <f>'4 Results'!$E$24*C31</f>
        <v>573.07194204651944</v>
      </c>
      <c r="J31" s="10">
        <f>'4 Results'!$E$25*D31</f>
        <v>10266.308004388258</v>
      </c>
      <c r="K31" s="10"/>
      <c r="L31" s="10"/>
      <c r="M31" s="10"/>
      <c r="N31" s="10"/>
      <c r="O31" s="10">
        <f t="shared" si="10"/>
        <v>149358.28796100005</v>
      </c>
      <c r="P31" s="10">
        <f t="shared" si="11"/>
        <v>6677285.0066370005</v>
      </c>
      <c r="Q31" s="10">
        <f t="shared" si="12"/>
        <v>298517984.29492897</v>
      </c>
      <c r="R31" s="10">
        <f t="shared" si="13"/>
        <v>4245726.0187980002</v>
      </c>
      <c r="S31" s="10">
        <f t="shared" si="14"/>
        <v>189811513.47296599</v>
      </c>
      <c r="T31" s="11">
        <f t="shared" si="15"/>
        <v>120690921.62736398</v>
      </c>
    </row>
    <row r="32" spans="1:20" x14ac:dyDescent="0.2">
      <c r="A32" s="9">
        <v>26</v>
      </c>
      <c r="B32" s="14">
        <v>632</v>
      </c>
      <c r="C32" s="10">
        <f>'3 Data'!D34</f>
        <v>397.47699999999998</v>
      </c>
      <c r="D32" s="10">
        <f>'3 Data'!H34</f>
        <v>16851.928</v>
      </c>
      <c r="E32" s="10">
        <f>'3 Data'!Q34</f>
        <v>10732.105</v>
      </c>
      <c r="F32" s="10">
        <f>'4 Results'!$E$24*C32+'4 Results'!$E$25*D32</f>
        <v>10602.72747899244</v>
      </c>
      <c r="G32" s="14">
        <f t="shared" si="8"/>
        <v>129.37752100756006</v>
      </c>
      <c r="H32" s="10">
        <f t="shared" si="9"/>
        <v>16738.542942061646</v>
      </c>
      <c r="I32" s="10">
        <f>'4 Results'!$E$24*C32</f>
        <v>589.39505188986527</v>
      </c>
      <c r="J32" s="10">
        <f>'4 Results'!$E$25*D32</f>
        <v>10013.332427102574</v>
      </c>
      <c r="K32" s="10"/>
      <c r="L32" s="10"/>
      <c r="M32" s="10"/>
      <c r="N32" s="10"/>
      <c r="O32" s="10">
        <f t="shared" si="10"/>
        <v>157987.96552899998</v>
      </c>
      <c r="P32" s="10">
        <f t="shared" si="11"/>
        <v>6698253.7856559996</v>
      </c>
      <c r="Q32" s="10">
        <f t="shared" si="12"/>
        <v>283987477.31718397</v>
      </c>
      <c r="R32" s="10">
        <f t="shared" si="13"/>
        <v>4265764.8990849992</v>
      </c>
      <c r="S32" s="10">
        <f t="shared" si="14"/>
        <v>180856660.74844</v>
      </c>
      <c r="T32" s="11">
        <f t="shared" si="15"/>
        <v>115178077.731025</v>
      </c>
    </row>
    <row r="33" spans="1:20" x14ac:dyDescent="0.2">
      <c r="A33" s="9">
        <v>27</v>
      </c>
      <c r="B33" s="14">
        <v>633</v>
      </c>
      <c r="C33" s="10">
        <f>'3 Data'!D35</f>
        <v>374.12899999999996</v>
      </c>
      <c r="D33" s="10">
        <f>'3 Data'!H35</f>
        <v>16352.647999999997</v>
      </c>
      <c r="E33" s="10">
        <f>'3 Data'!Q35</f>
        <v>10398.076999999999</v>
      </c>
      <c r="F33" s="10">
        <f>'4 Results'!$E$24*C33+'4 Results'!$E$25*D33</f>
        <v>10271.43640428781</v>
      </c>
      <c r="G33" s="14">
        <f t="shared" si="8"/>
        <v>126.64059571218968</v>
      </c>
      <c r="H33" s="10">
        <f t="shared" si="9"/>
        <v>16037.840482338275</v>
      </c>
      <c r="I33" s="10">
        <f>'4 Results'!$E$24*C33</f>
        <v>554.77368846122772</v>
      </c>
      <c r="J33" s="10">
        <f>'4 Results'!$E$25*D33</f>
        <v>9716.6627158265819</v>
      </c>
      <c r="K33" s="10"/>
      <c r="L33" s="10"/>
      <c r="M33" s="10"/>
      <c r="N33" s="10"/>
      <c r="O33" s="10">
        <f t="shared" si="10"/>
        <v>139972.50864099996</v>
      </c>
      <c r="P33" s="10">
        <f t="shared" si="11"/>
        <v>6117999.8435919983</v>
      </c>
      <c r="Q33" s="10">
        <f t="shared" si="12"/>
        <v>267409096.61190391</v>
      </c>
      <c r="R33" s="10">
        <f t="shared" si="13"/>
        <v>3890222.1499329992</v>
      </c>
      <c r="S33" s="10">
        <f t="shared" si="14"/>
        <v>170036093.05789596</v>
      </c>
      <c r="T33" s="11">
        <f t="shared" si="15"/>
        <v>108120005.29792899</v>
      </c>
    </row>
    <row r="34" spans="1:20" x14ac:dyDescent="0.2">
      <c r="A34" s="9">
        <v>28</v>
      </c>
      <c r="B34" s="14">
        <v>634</v>
      </c>
      <c r="C34" s="10">
        <f>'3 Data'!D36</f>
        <v>411.14600000000002</v>
      </c>
      <c r="D34" s="10">
        <f>'3 Data'!H36</f>
        <v>16019.663</v>
      </c>
      <c r="E34" s="10">
        <f>'3 Data'!Q36</f>
        <v>10066.909</v>
      </c>
      <c r="F34" s="10">
        <f>'4 Results'!$E$24*C34+'4 Results'!$E$25*D34</f>
        <v>10128.468673321066</v>
      </c>
      <c r="G34" s="14">
        <f t="shared" si="8"/>
        <v>-61.559673321065929</v>
      </c>
      <c r="H34" s="10">
        <f t="shared" si="9"/>
        <v>3789.5933793963563</v>
      </c>
      <c r="I34" s="10">
        <f>'4 Results'!$E$24*C34</f>
        <v>609.66400069516123</v>
      </c>
      <c r="J34" s="10">
        <f>'4 Results'!$E$25*D34</f>
        <v>9518.8046726259035</v>
      </c>
      <c r="K34" s="10"/>
      <c r="L34" s="10"/>
      <c r="M34" s="10"/>
      <c r="N34" s="10"/>
      <c r="O34" s="10">
        <f t="shared" si="10"/>
        <v>169041.03331600002</v>
      </c>
      <c r="P34" s="10">
        <f t="shared" si="11"/>
        <v>6586420.3637980008</v>
      </c>
      <c r="Q34" s="10">
        <f t="shared" si="12"/>
        <v>256629602.633569</v>
      </c>
      <c r="R34" s="10">
        <f t="shared" si="13"/>
        <v>4138969.3677139999</v>
      </c>
      <c r="S34" s="10">
        <f t="shared" si="14"/>
        <v>161268489.63166699</v>
      </c>
      <c r="T34" s="11">
        <f t="shared" si="15"/>
        <v>101342656.81428099</v>
      </c>
    </row>
    <row r="35" spans="1:20" x14ac:dyDescent="0.2">
      <c r="A35" s="9">
        <v>29</v>
      </c>
      <c r="B35" s="14">
        <v>635</v>
      </c>
      <c r="C35" s="10">
        <f>'3 Data'!D37</f>
        <v>385.464</v>
      </c>
      <c r="D35" s="10">
        <f>'3 Data'!H37</f>
        <v>15551.517000000002</v>
      </c>
      <c r="E35" s="10">
        <f>'3 Data'!Q37</f>
        <v>9829.7810000000009</v>
      </c>
      <c r="F35" s="10">
        <f>'4 Results'!$E$24*C35+'4 Results'!$E$25*D35</f>
        <v>9812.2163176513386</v>
      </c>
      <c r="G35" s="14">
        <f t="shared" si="8"/>
        <v>17.564682348662245</v>
      </c>
      <c r="H35" s="10">
        <f t="shared" si="9"/>
        <v>308.51806600940705</v>
      </c>
      <c r="I35" s="10">
        <f>'4 Results'!$E$24*C35</f>
        <v>571.58168719617754</v>
      </c>
      <c r="J35" s="10">
        <f>'4 Results'!$E$25*D35</f>
        <v>9240.6346304551607</v>
      </c>
      <c r="K35" s="10"/>
      <c r="L35" s="10"/>
      <c r="M35" s="10"/>
      <c r="N35" s="10"/>
      <c r="O35" s="10">
        <f t="shared" si="10"/>
        <v>148582.49529600001</v>
      </c>
      <c r="P35" s="10">
        <f t="shared" si="11"/>
        <v>5994549.948888001</v>
      </c>
      <c r="Q35" s="10">
        <f t="shared" si="12"/>
        <v>241849681.00128904</v>
      </c>
      <c r="R35" s="10">
        <f t="shared" si="13"/>
        <v>3789026.7033840003</v>
      </c>
      <c r="S35" s="10">
        <f t="shared" si="14"/>
        <v>152868006.32777703</v>
      </c>
      <c r="T35" s="11">
        <f t="shared" si="15"/>
        <v>96624594.50796102</v>
      </c>
    </row>
    <row r="36" spans="1:20" x14ac:dyDescent="0.2">
      <c r="A36" s="9">
        <v>30</v>
      </c>
      <c r="B36" s="14">
        <v>636</v>
      </c>
      <c r="C36" s="10">
        <f>'3 Data'!D38</f>
        <v>377.12900000000002</v>
      </c>
      <c r="D36" s="10">
        <f>'3 Data'!H38</f>
        <v>15164.548999999999</v>
      </c>
      <c r="E36" s="10">
        <f>'3 Data'!Q38</f>
        <v>9619.0779999999995</v>
      </c>
      <c r="F36" s="10">
        <f>'4 Results'!$E$24*C36+'4 Results'!$E$25*D36</f>
        <v>9569.9223655471633</v>
      </c>
      <c r="G36" s="14">
        <f t="shared" si="8"/>
        <v>49.155634452836239</v>
      </c>
      <c r="H36" s="10">
        <f t="shared" si="9"/>
        <v>2416.2763984608609</v>
      </c>
      <c r="I36" s="10">
        <f>'4 Results'!$E$24*C36</f>
        <v>559.22221040254669</v>
      </c>
      <c r="J36" s="10">
        <f>'4 Results'!$E$25*D36</f>
        <v>9010.7001551446174</v>
      </c>
      <c r="K36" s="10"/>
      <c r="L36" s="10"/>
      <c r="M36" s="10"/>
      <c r="N36" s="10"/>
      <c r="O36" s="10">
        <f t="shared" si="10"/>
        <v>142226.28264100003</v>
      </c>
      <c r="P36" s="10">
        <f t="shared" si="11"/>
        <v>5718991.199821</v>
      </c>
      <c r="Q36" s="10">
        <f t="shared" si="12"/>
        <v>229963546.37340099</v>
      </c>
      <c r="R36" s="10">
        <f t="shared" si="13"/>
        <v>3627633.267062</v>
      </c>
      <c r="S36" s="10">
        <f t="shared" si="14"/>
        <v>145868979.66582197</v>
      </c>
      <c r="T36" s="11">
        <f t="shared" si="15"/>
        <v>92526661.570083991</v>
      </c>
    </row>
    <row r="37" spans="1:20" x14ac:dyDescent="0.2">
      <c r="A37" s="9">
        <v>31</v>
      </c>
      <c r="B37" s="14">
        <v>637</v>
      </c>
      <c r="C37" s="10">
        <f>'3 Data'!D39</f>
        <v>347.78100000000001</v>
      </c>
      <c r="D37" s="10">
        <f>'3 Data'!H39</f>
        <v>14758.532999999999</v>
      </c>
      <c r="E37" s="10">
        <f>'3 Data'!Q39</f>
        <v>9425.6839999999993</v>
      </c>
      <c r="F37" s="10">
        <f>'4 Results'!$E$24*C37+'4 Results'!$E$25*D37</f>
        <v>9285.1512553568773</v>
      </c>
      <c r="G37" s="14">
        <f t="shared" si="8"/>
        <v>140.53274464312199</v>
      </c>
      <c r="H37" s="10">
        <f t="shared" si="9"/>
        <v>19749.452316928931</v>
      </c>
      <c r="I37" s="10">
        <f>'4 Results'!$E$24*C37</f>
        <v>515.70380309127131</v>
      </c>
      <c r="J37" s="10">
        <f>'4 Results'!$E$25*D37</f>
        <v>8769.4474522656055</v>
      </c>
      <c r="K37" s="10"/>
      <c r="L37" s="10"/>
      <c r="M37" s="10"/>
      <c r="N37" s="10"/>
      <c r="O37" s="10">
        <f t="shared" si="10"/>
        <v>120951.623961</v>
      </c>
      <c r="P37" s="10">
        <f t="shared" si="11"/>
        <v>5132737.3652729997</v>
      </c>
      <c r="Q37" s="10">
        <f t="shared" si="12"/>
        <v>217814296.312089</v>
      </c>
      <c r="R37" s="10">
        <f t="shared" si="13"/>
        <v>3278073.8072039997</v>
      </c>
      <c r="S37" s="10">
        <f t="shared" si="14"/>
        <v>139109268.361572</v>
      </c>
      <c r="T37" s="11">
        <f t="shared" si="15"/>
        <v>88843518.867855981</v>
      </c>
    </row>
    <row r="38" spans="1:20" x14ac:dyDescent="0.2">
      <c r="A38" s="9">
        <v>32</v>
      </c>
      <c r="B38" s="14">
        <v>638</v>
      </c>
      <c r="C38" s="10">
        <f>'3 Data'!D40</f>
        <v>362.78899999999999</v>
      </c>
      <c r="D38" s="10">
        <f>'3 Data'!H40</f>
        <v>14154.59</v>
      </c>
      <c r="E38" s="10">
        <f>'3 Data'!Q40</f>
        <v>9028.3690000000006</v>
      </c>
      <c r="F38" s="10">
        <f>'4 Results'!$E$24*C38+'4 Results'!$E$25*D38</f>
        <v>8948.5457785874878</v>
      </c>
      <c r="G38" s="14">
        <f t="shared" si="8"/>
        <v>79.823221412512794</v>
      </c>
      <c r="H38" s="10">
        <f t="shared" si="9"/>
        <v>6371.7466766710413</v>
      </c>
      <c r="I38" s="10">
        <f>'4 Results'!$E$24*C38</f>
        <v>537.95827552304252</v>
      </c>
      <c r="J38" s="10">
        <f>'4 Results'!$E$25*D38</f>
        <v>8410.5875030644456</v>
      </c>
      <c r="K38" s="10"/>
      <c r="L38" s="10"/>
      <c r="M38" s="10"/>
      <c r="N38" s="10"/>
      <c r="O38" s="10">
        <f t="shared" si="10"/>
        <v>131615.85852099999</v>
      </c>
      <c r="P38" s="10">
        <f t="shared" si="11"/>
        <v>5135129.5515099997</v>
      </c>
      <c r="Q38" s="10">
        <f t="shared" si="12"/>
        <v>200352418.06810001</v>
      </c>
      <c r="R38" s="10">
        <f t="shared" si="13"/>
        <v>3275392.961141</v>
      </c>
      <c r="S38" s="10">
        <f t="shared" si="14"/>
        <v>127792861.56371</v>
      </c>
      <c r="T38" s="11">
        <f t="shared" si="15"/>
        <v>81511446.800161004</v>
      </c>
    </row>
    <row r="39" spans="1:20" x14ac:dyDescent="0.2">
      <c r="A39" s="9">
        <v>33</v>
      </c>
      <c r="B39" s="14">
        <v>639</v>
      </c>
      <c r="C39" s="10">
        <f>'3 Data'!D41</f>
        <v>375.79800000000006</v>
      </c>
      <c r="D39" s="10">
        <f>'3 Data'!H41</f>
        <v>13909.509</v>
      </c>
      <c r="E39" s="10">
        <f>'3 Data'!Q41</f>
        <v>8766.8369999999995</v>
      </c>
      <c r="F39" s="10">
        <f>'4 Results'!$E$24*C39+'4 Results'!$E$25*D39</f>
        <v>8822.2101322219369</v>
      </c>
      <c r="G39" s="14">
        <f t="shared" si="8"/>
        <v>-55.37313222193734</v>
      </c>
      <c r="H39" s="10">
        <f t="shared" si="9"/>
        <v>3066.1837720681551</v>
      </c>
      <c r="I39" s="10">
        <f>'4 Results'!$E$24*C39</f>
        <v>557.24854950124825</v>
      </c>
      <c r="J39" s="10">
        <f>'4 Results'!$E$25*D39</f>
        <v>8264.961582720689</v>
      </c>
      <c r="K39" s="10"/>
      <c r="L39" s="10"/>
      <c r="M39" s="10"/>
      <c r="N39" s="10"/>
      <c r="O39" s="10">
        <f t="shared" si="10"/>
        <v>141224.13680400004</v>
      </c>
      <c r="P39" s="10">
        <f t="shared" si="11"/>
        <v>5227165.6631820006</v>
      </c>
      <c r="Q39" s="10">
        <f t="shared" si="12"/>
        <v>193474440.62108099</v>
      </c>
      <c r="R39" s="10">
        <f t="shared" si="13"/>
        <v>3294559.8109260001</v>
      </c>
      <c r="S39" s="10">
        <f t="shared" si="14"/>
        <v>121942398.15303299</v>
      </c>
      <c r="T39" s="11">
        <f t="shared" si="15"/>
        <v>76857430.984568998</v>
      </c>
    </row>
    <row r="40" spans="1:20" x14ac:dyDescent="0.2">
      <c r="A40" s="9">
        <v>34</v>
      </c>
      <c r="B40" s="14">
        <v>640</v>
      </c>
      <c r="C40" s="10">
        <f>'3 Data'!D42</f>
        <v>376.79299999999995</v>
      </c>
      <c r="D40" s="10">
        <f>'3 Data'!H42</f>
        <v>13619.120999999999</v>
      </c>
      <c r="E40" s="10">
        <f>'3 Data'!Q42</f>
        <v>8576.7739999999994</v>
      </c>
      <c r="F40" s="10">
        <f>'4 Results'!$E$24*C40+'4 Results'!$E$25*D40</f>
        <v>8651.1384425826236</v>
      </c>
      <c r="G40" s="14">
        <f t="shared" si="8"/>
        <v>-74.364442582624179</v>
      </c>
      <c r="H40" s="10">
        <f t="shared" si="9"/>
        <v>5530.0703206244079</v>
      </c>
      <c r="I40" s="10">
        <f>'4 Results'!$E$24*C40</f>
        <v>558.72397594511881</v>
      </c>
      <c r="J40" s="10">
        <f>'4 Results'!$E$25*D40</f>
        <v>8092.414466637505</v>
      </c>
      <c r="K40" s="10"/>
      <c r="L40" s="10"/>
      <c r="M40" s="10"/>
      <c r="N40" s="10"/>
      <c r="O40" s="10">
        <f t="shared" si="10"/>
        <v>141972.96484899995</v>
      </c>
      <c r="P40" s="10">
        <f t="shared" si="11"/>
        <v>5131589.4589529987</v>
      </c>
      <c r="Q40" s="10">
        <f t="shared" si="12"/>
        <v>185480456.81264096</v>
      </c>
      <c r="R40" s="10">
        <f t="shared" si="13"/>
        <v>3231668.4057819992</v>
      </c>
      <c r="S40" s="10">
        <f t="shared" si="14"/>
        <v>116808122.89565398</v>
      </c>
      <c r="T40" s="11">
        <f t="shared" si="15"/>
        <v>73561052.24707599</v>
      </c>
    </row>
    <row r="41" spans="1:20" x14ac:dyDescent="0.2">
      <c r="A41" s="9">
        <v>35</v>
      </c>
      <c r="B41" s="14">
        <v>641</v>
      </c>
      <c r="C41" s="10">
        <f>'3 Data'!D43</f>
        <v>376.12600000000003</v>
      </c>
      <c r="D41" s="10">
        <f>'3 Data'!H43</f>
        <v>12929.323</v>
      </c>
      <c r="E41" s="10">
        <f>'3 Data'!Q43</f>
        <v>8439.4490000000005</v>
      </c>
      <c r="F41" s="10">
        <f>'4 Results'!$E$24*C41+'4 Results'!$E$25*D41</f>
        <v>8240.2748214979165</v>
      </c>
      <c r="G41" s="14">
        <f t="shared" si="8"/>
        <v>199.17417850208403</v>
      </c>
      <c r="H41" s="10">
        <f t="shared" si="9"/>
        <v>39670.353381980036</v>
      </c>
      <c r="I41" s="10">
        <f>'4 Results'!$E$24*C41</f>
        <v>557.73492123349911</v>
      </c>
      <c r="J41" s="10">
        <f>'4 Results'!$E$25*D41</f>
        <v>7682.5399002644172</v>
      </c>
      <c r="K41" s="10"/>
      <c r="L41" s="10"/>
      <c r="M41" s="10"/>
      <c r="N41" s="10"/>
      <c r="O41" s="10">
        <f t="shared" si="10"/>
        <v>141470.76787600003</v>
      </c>
      <c r="P41" s="10">
        <f t="shared" si="11"/>
        <v>4863054.5426980006</v>
      </c>
      <c r="Q41" s="10">
        <f t="shared" si="12"/>
        <v>167167393.23832902</v>
      </c>
      <c r="R41" s="10">
        <f t="shared" si="13"/>
        <v>3174296.1945740003</v>
      </c>
      <c r="S41" s="10">
        <f t="shared" si="14"/>
        <v>109116362.06302701</v>
      </c>
      <c r="T41" s="11">
        <f t="shared" si="15"/>
        <v>71224299.423601002</v>
      </c>
    </row>
    <row r="42" spans="1:20" x14ac:dyDescent="0.2">
      <c r="A42" s="9">
        <v>36</v>
      </c>
      <c r="B42" s="14">
        <v>642</v>
      </c>
      <c r="C42" s="10">
        <f>'3 Data'!D44</f>
        <v>295.09699999999998</v>
      </c>
      <c r="D42" s="10">
        <f>'3 Data'!H44</f>
        <v>12667.476999999999</v>
      </c>
      <c r="E42" s="10">
        <f>'3 Data'!Q44</f>
        <v>7902.4740000000011</v>
      </c>
      <c r="F42" s="10">
        <f>'4 Results'!$E$24*C42+'4 Results'!$E$25*D42</f>
        <v>7964.5341261211561</v>
      </c>
      <c r="G42" s="14">
        <f t="shared" si="8"/>
        <v>-62.060126121155008</v>
      </c>
      <c r="H42" s="10">
        <f t="shared" si="9"/>
        <v>3851.4592541736661</v>
      </c>
      <c r="I42" s="10">
        <f>'4 Results'!$E$24*C42</f>
        <v>437.58182643912374</v>
      </c>
      <c r="J42" s="10">
        <f>'4 Results'!$E$25*D42</f>
        <v>7526.9522996820324</v>
      </c>
      <c r="K42" s="10"/>
      <c r="L42" s="10"/>
      <c r="M42" s="10"/>
      <c r="N42" s="10"/>
      <c r="O42" s="10">
        <f t="shared" si="10"/>
        <v>87082.239408999987</v>
      </c>
      <c r="P42" s="10">
        <f t="shared" si="11"/>
        <v>3738134.4602689994</v>
      </c>
      <c r="Q42" s="10">
        <f t="shared" si="12"/>
        <v>160464973.54552898</v>
      </c>
      <c r="R42" s="10">
        <f t="shared" si="13"/>
        <v>2331996.3699779999</v>
      </c>
      <c r="S42" s="10">
        <f t="shared" si="14"/>
        <v>100104407.638098</v>
      </c>
      <c r="T42" s="11">
        <f t="shared" si="15"/>
        <v>62449095.320676014</v>
      </c>
    </row>
    <row r="43" spans="1:20" x14ac:dyDescent="0.2">
      <c r="A43" s="9">
        <v>37</v>
      </c>
      <c r="B43" s="14">
        <v>643</v>
      </c>
      <c r="C43" s="10">
        <f>'3 Data'!D45</f>
        <v>343.11400000000003</v>
      </c>
      <c r="D43" s="10">
        <f>'3 Data'!H45</f>
        <v>12352.765000000001</v>
      </c>
      <c r="E43" s="10">
        <f>'3 Data'!Q45</f>
        <v>7920.1290000000008</v>
      </c>
      <c r="F43" s="10">
        <f>'4 Results'!$E$24*C43+'4 Results'!$E$25*D43</f>
        <v>7848.7353686668803</v>
      </c>
      <c r="G43" s="14">
        <f t="shared" si="8"/>
        <v>71.393631333120538</v>
      </c>
      <c r="H43" s="10">
        <f t="shared" si="9"/>
        <v>5097.0505949295311</v>
      </c>
      <c r="I43" s="10">
        <f>'4 Results'!$E$24*C43</f>
        <v>508.78338579122635</v>
      </c>
      <c r="J43" s="10">
        <f>'4 Results'!$E$25*D43</f>
        <v>7339.9519828756538</v>
      </c>
      <c r="K43" s="10"/>
      <c r="L43" s="10"/>
      <c r="M43" s="10"/>
      <c r="N43" s="10"/>
      <c r="O43" s="10">
        <f t="shared" si="10"/>
        <v>117727.21699600002</v>
      </c>
      <c r="P43" s="10">
        <f t="shared" si="11"/>
        <v>4238406.6102100005</v>
      </c>
      <c r="Q43" s="10">
        <f t="shared" si="12"/>
        <v>152590803.14522502</v>
      </c>
      <c r="R43" s="10">
        <f t="shared" si="13"/>
        <v>2717507.1417060005</v>
      </c>
      <c r="S43" s="10">
        <f t="shared" si="14"/>
        <v>97835492.306685016</v>
      </c>
      <c r="T43" s="11">
        <f t="shared" si="15"/>
        <v>62728443.376641013</v>
      </c>
    </row>
    <row r="44" spans="1:20" x14ac:dyDescent="0.2">
      <c r="A44" s="9">
        <v>38</v>
      </c>
      <c r="B44" s="14">
        <v>644</v>
      </c>
      <c r="C44" s="10">
        <f>'3 Data'!D46</f>
        <v>320.43200000000007</v>
      </c>
      <c r="D44" s="10">
        <f>'3 Data'!H46</f>
        <v>12121.852999999999</v>
      </c>
      <c r="E44" s="10">
        <f>'3 Data'!Q46</f>
        <v>7724.4949999999999</v>
      </c>
      <c r="F44" s="10">
        <f>'4 Results'!$E$24*C44+'4 Results'!$E$25*D44</f>
        <v>7677.8948066193852</v>
      </c>
      <c r="G44" s="14">
        <f t="shared" si="8"/>
        <v>46.600193380614655</v>
      </c>
      <c r="H44" s="10">
        <f t="shared" si="9"/>
        <v>2171.5780231106819</v>
      </c>
      <c r="I44" s="10">
        <f>'4 Results'!$E$24*C44</f>
        <v>475.14959423356163</v>
      </c>
      <c r="J44" s="10">
        <f>'4 Results'!$E$25*D44</f>
        <v>7202.7452123858238</v>
      </c>
      <c r="K44" s="10"/>
      <c r="L44" s="10"/>
      <c r="M44" s="10"/>
      <c r="N44" s="10"/>
      <c r="O44" s="10">
        <f t="shared" si="10"/>
        <v>102676.66662400005</v>
      </c>
      <c r="P44" s="10">
        <f t="shared" si="11"/>
        <v>3884229.6004960006</v>
      </c>
      <c r="Q44" s="10">
        <f t="shared" si="12"/>
        <v>146939320.15360898</v>
      </c>
      <c r="R44" s="10">
        <f t="shared" si="13"/>
        <v>2475175.3818400004</v>
      </c>
      <c r="S44" s="10">
        <f t="shared" si="14"/>
        <v>93635192.88923499</v>
      </c>
      <c r="T44" s="11">
        <f t="shared" si="15"/>
        <v>59667823.005024999</v>
      </c>
    </row>
    <row r="45" spans="1:20" x14ac:dyDescent="0.2">
      <c r="A45" s="9">
        <v>39</v>
      </c>
      <c r="B45" s="14">
        <v>645</v>
      </c>
      <c r="C45" s="10">
        <f>'3 Data'!D47</f>
        <v>313.43899999999996</v>
      </c>
      <c r="D45" s="10">
        <f>'3 Data'!H47</f>
        <v>11800.666999999999</v>
      </c>
      <c r="E45" s="10">
        <f>'3 Data'!Q47</f>
        <v>7423.7659999999996</v>
      </c>
      <c r="F45" s="10">
        <f>'4 Results'!$E$24*C45+'4 Results'!$E$25*D45</f>
        <v>7476.6781663270594</v>
      </c>
      <c r="G45" s="14">
        <f t="shared" ref="G45:G76" si="16">E45-F45</f>
        <v>-52.912166327059822</v>
      </c>
      <c r="H45" s="10">
        <f t="shared" ref="H45:H76" si="17">G45*G45</f>
        <v>2799.6973454224435</v>
      </c>
      <c r="I45" s="10">
        <f>'4 Results'!$E$24*C45</f>
        <v>464.78008958834721</v>
      </c>
      <c r="J45" s="10">
        <f>'4 Results'!$E$25*D45</f>
        <v>7011.898076738712</v>
      </c>
      <c r="K45" s="10"/>
      <c r="L45" s="10"/>
      <c r="M45" s="10"/>
      <c r="N45" s="10"/>
      <c r="O45" s="10">
        <f t="shared" ref="O45:O77" si="18">C45*C45</f>
        <v>98244.006720999983</v>
      </c>
      <c r="P45" s="10">
        <f t="shared" ref="P45:P77" si="19">C45*D45</f>
        <v>3698789.2638129992</v>
      </c>
      <c r="Q45" s="10">
        <f t="shared" ref="Q45:Q77" si="20">D45*D45</f>
        <v>139255741.644889</v>
      </c>
      <c r="R45" s="10">
        <f t="shared" ref="R45:R77" si="21">C45*E45</f>
        <v>2326897.7912739995</v>
      </c>
      <c r="S45" s="10">
        <f t="shared" ref="S45:S77" si="22">D45*E45</f>
        <v>87605390.451921985</v>
      </c>
      <c r="T45" s="11">
        <f t="shared" ref="T45:T77" si="23">E45*E45</f>
        <v>55112301.622755997</v>
      </c>
    </row>
    <row r="46" spans="1:20" x14ac:dyDescent="0.2">
      <c r="A46" s="9">
        <v>40</v>
      </c>
      <c r="B46" s="14">
        <v>646</v>
      </c>
      <c r="C46" s="10">
        <f>'3 Data'!D48</f>
        <v>317.101</v>
      </c>
      <c r="D46" s="10">
        <f>'3 Data'!H48</f>
        <v>11416.279</v>
      </c>
      <c r="E46" s="10">
        <f>'3 Data'!Q48</f>
        <v>7358.38</v>
      </c>
      <c r="F46" s="10">
        <f>'4 Results'!$E$24*C46+'4 Results'!$E$25*D46</f>
        <v>7253.7068767299052</v>
      </c>
      <c r="G46" s="14">
        <f t="shared" si="16"/>
        <v>104.67312327009495</v>
      </c>
      <c r="H46" s="10">
        <f t="shared" si="17"/>
        <v>10956.462735116493</v>
      </c>
      <c r="I46" s="10">
        <f>'4 Results'!$E$24*C46</f>
        <v>470.2102520380505</v>
      </c>
      <c r="J46" s="10">
        <f>'4 Results'!$E$25*D46</f>
        <v>6783.4966246918548</v>
      </c>
      <c r="K46" s="10"/>
      <c r="L46" s="10"/>
      <c r="M46" s="10"/>
      <c r="N46" s="10"/>
      <c r="O46" s="10">
        <f t="shared" si="18"/>
        <v>100553.044201</v>
      </c>
      <c r="P46" s="10">
        <f t="shared" si="19"/>
        <v>3620113.4871789999</v>
      </c>
      <c r="Q46" s="10">
        <f t="shared" si="20"/>
        <v>130331426.205841</v>
      </c>
      <c r="R46" s="10">
        <f t="shared" si="21"/>
        <v>2333349.6563800001</v>
      </c>
      <c r="S46" s="10">
        <f t="shared" si="22"/>
        <v>84005319.068020001</v>
      </c>
      <c r="T46" s="11">
        <f t="shared" si="23"/>
        <v>54145756.224399999</v>
      </c>
    </row>
    <row r="47" spans="1:20" x14ac:dyDescent="0.2">
      <c r="A47" s="9">
        <v>41</v>
      </c>
      <c r="B47" s="14">
        <v>647</v>
      </c>
      <c r="C47" s="10">
        <f>'3 Data'!D49</f>
        <v>305.42999999999995</v>
      </c>
      <c r="D47" s="10">
        <f>'3 Data'!H49</f>
        <v>11187.148999999999</v>
      </c>
      <c r="E47" s="10">
        <f>'3 Data'!Q49</f>
        <v>7125.7990000000009</v>
      </c>
      <c r="F47" s="10">
        <f>'4 Results'!$E$24*C47+'4 Results'!$E$25*D47</f>
        <v>7100.2527286507548</v>
      </c>
      <c r="G47" s="14">
        <f t="shared" si="16"/>
        <v>25.546271349246126</v>
      </c>
      <c r="H47" s="10">
        <f t="shared" si="17"/>
        <v>652.61197984931346</v>
      </c>
      <c r="I47" s="10">
        <f>'4 Results'!$E$24*C47</f>
        <v>452.90401884567297</v>
      </c>
      <c r="J47" s="10">
        <f>'4 Results'!$E$25*D47</f>
        <v>6647.3487098050819</v>
      </c>
      <c r="K47" s="10"/>
      <c r="L47" s="10"/>
      <c r="M47" s="10"/>
      <c r="N47" s="10"/>
      <c r="O47" s="10">
        <f t="shared" si="18"/>
        <v>93287.484899999967</v>
      </c>
      <c r="P47" s="10">
        <f t="shared" si="19"/>
        <v>3416890.9190699994</v>
      </c>
      <c r="Q47" s="10">
        <f t="shared" si="20"/>
        <v>125152302.74820098</v>
      </c>
      <c r="R47" s="10">
        <f t="shared" si="21"/>
        <v>2176432.7885699999</v>
      </c>
      <c r="S47" s="10">
        <f t="shared" si="22"/>
        <v>79717375.157051012</v>
      </c>
      <c r="T47" s="11">
        <f t="shared" si="23"/>
        <v>50777011.388401009</v>
      </c>
    </row>
    <row r="48" spans="1:20" x14ac:dyDescent="0.2">
      <c r="A48" s="9">
        <v>42</v>
      </c>
      <c r="B48" s="14">
        <v>648</v>
      </c>
      <c r="C48" s="10">
        <f>'3 Data'!D50</f>
        <v>332.44200000000001</v>
      </c>
      <c r="D48" s="10">
        <f>'3 Data'!H50</f>
        <v>10993.706000000002</v>
      </c>
      <c r="E48" s="10">
        <f>'3 Data'!Q50</f>
        <v>6986.2080000000005</v>
      </c>
      <c r="F48" s="10">
        <f>'4 Results'!$E$24*C48+'4 Results'!$E$25*D48</f>
        <v>7025.3643445527214</v>
      </c>
      <c r="G48" s="14">
        <f t="shared" si="16"/>
        <v>-39.156344552720839</v>
      </c>
      <c r="H48" s="10">
        <f t="shared" si="17"/>
        <v>1533.2193187313908</v>
      </c>
      <c r="I48" s="10">
        <f>'4 Results'!$E$24*C48</f>
        <v>492.958510405308</v>
      </c>
      <c r="J48" s="10">
        <f>'4 Results'!$E$25*D48</f>
        <v>6532.4058341474138</v>
      </c>
      <c r="K48" s="10"/>
      <c r="L48" s="10"/>
      <c r="M48" s="10"/>
      <c r="N48" s="10"/>
      <c r="O48" s="10">
        <f t="shared" si="18"/>
        <v>110517.68336400001</v>
      </c>
      <c r="P48" s="10">
        <f t="shared" si="19"/>
        <v>3654769.6100520007</v>
      </c>
      <c r="Q48" s="10">
        <f t="shared" si="20"/>
        <v>120861571.61443605</v>
      </c>
      <c r="R48" s="10">
        <f t="shared" si="21"/>
        <v>2322508.9599360004</v>
      </c>
      <c r="S48" s="10">
        <f t="shared" si="22"/>
        <v>76804316.806848019</v>
      </c>
      <c r="T48" s="11">
        <f t="shared" si="23"/>
        <v>48807102.219264008</v>
      </c>
    </row>
    <row r="49" spans="1:20" x14ac:dyDescent="0.2">
      <c r="A49" s="9">
        <v>43</v>
      </c>
      <c r="B49" s="14">
        <v>649</v>
      </c>
      <c r="C49" s="10">
        <f>'3 Data'!D51</f>
        <v>340.10999999999996</v>
      </c>
      <c r="D49" s="10">
        <f>'3 Data'!H51</f>
        <v>10748.939</v>
      </c>
      <c r="E49" s="10">
        <f>'3 Data'!Q51</f>
        <v>6882.1189999999997</v>
      </c>
      <c r="F49" s="10">
        <f>'4 Results'!$E$24*C49+'4 Results'!$E$25*D49</f>
        <v>6891.2954235408961</v>
      </c>
      <c r="G49" s="14">
        <f t="shared" si="16"/>
        <v>-9.1764235408963941</v>
      </c>
      <c r="H49" s="10">
        <f t="shared" si="17"/>
        <v>84.206749001917515</v>
      </c>
      <c r="I49" s="10">
        <f>'4 Results'!$E$24*C49</f>
        <v>504.32893248731898</v>
      </c>
      <c r="J49" s="10">
        <f>'4 Results'!$E$25*D49</f>
        <v>6386.9664910535766</v>
      </c>
      <c r="K49" s="10"/>
      <c r="L49" s="10"/>
      <c r="M49" s="10"/>
      <c r="N49" s="10"/>
      <c r="O49" s="10">
        <f t="shared" si="18"/>
        <v>115674.81209999997</v>
      </c>
      <c r="P49" s="10">
        <f t="shared" si="19"/>
        <v>3655821.6432899996</v>
      </c>
      <c r="Q49" s="10">
        <f t="shared" si="20"/>
        <v>115539689.62572101</v>
      </c>
      <c r="R49" s="10">
        <f t="shared" si="21"/>
        <v>2340677.4930899995</v>
      </c>
      <c r="S49" s="10">
        <f t="shared" si="22"/>
        <v>73975477.321741</v>
      </c>
      <c r="T49" s="11">
        <f t="shared" si="23"/>
        <v>47363561.930160999</v>
      </c>
    </row>
    <row r="50" spans="1:20" x14ac:dyDescent="0.2">
      <c r="A50" s="9">
        <v>44</v>
      </c>
      <c r="B50" s="14">
        <v>650</v>
      </c>
      <c r="C50" s="10">
        <f>'3 Data'!D52</f>
        <v>279.09100000000001</v>
      </c>
      <c r="D50" s="10">
        <f>'3 Data'!H52</f>
        <v>10474.514999999999</v>
      </c>
      <c r="E50" s="10">
        <f>'3 Data'!Q52</f>
        <v>6609.8859999999995</v>
      </c>
      <c r="F50" s="10">
        <f>'4 Results'!$E$24*C50+'4 Results'!$E$25*D50</f>
        <v>6637.7525840047419</v>
      </c>
      <c r="G50" s="14">
        <f t="shared" si="16"/>
        <v>-27.866584004742435</v>
      </c>
      <c r="H50" s="10">
        <f t="shared" si="17"/>
        <v>776.54650409336693</v>
      </c>
      <c r="I50" s="10">
        <f>'4 Results'!$E$24*C50</f>
        <v>413.84747904154057</v>
      </c>
      <c r="J50" s="10">
        <f>'4 Results'!$E$25*D50</f>
        <v>6223.9051049632017</v>
      </c>
      <c r="K50" s="10"/>
      <c r="L50" s="10"/>
      <c r="M50" s="10"/>
      <c r="N50" s="10"/>
      <c r="O50" s="10">
        <f t="shared" si="18"/>
        <v>77891.786281000008</v>
      </c>
      <c r="P50" s="10">
        <f t="shared" si="19"/>
        <v>2923342.8658650001</v>
      </c>
      <c r="Q50" s="10">
        <f t="shared" si="20"/>
        <v>109715464.48522499</v>
      </c>
      <c r="R50" s="10">
        <f t="shared" si="21"/>
        <v>1844759.6936259998</v>
      </c>
      <c r="S50" s="10">
        <f t="shared" si="22"/>
        <v>69235350.055289984</v>
      </c>
      <c r="T50" s="11">
        <f t="shared" si="23"/>
        <v>43690592.93299599</v>
      </c>
    </row>
    <row r="51" spans="1:20" x14ac:dyDescent="0.2">
      <c r="A51" s="9">
        <v>45</v>
      </c>
      <c r="B51" s="14">
        <v>651</v>
      </c>
      <c r="C51" s="10">
        <f>'3 Data'!D53</f>
        <v>332.77300000000002</v>
      </c>
      <c r="D51" s="10">
        <f>'3 Data'!H53</f>
        <v>10308.178000000002</v>
      </c>
      <c r="E51" s="10">
        <f>'3 Data'!Q53</f>
        <v>6597.0209999999997</v>
      </c>
      <c r="F51" s="10">
        <f>'4 Results'!$E$24*C51+'4 Results'!$E$25*D51</f>
        <v>6618.517811354729</v>
      </c>
      <c r="G51" s="14">
        <f t="shared" si="16"/>
        <v>-21.496811354729289</v>
      </c>
      <c r="H51" s="10">
        <f t="shared" si="17"/>
        <v>462.11289842081806</v>
      </c>
      <c r="I51" s="10">
        <f>'4 Results'!$E$24*C51</f>
        <v>493.44933065950022</v>
      </c>
      <c r="J51" s="10">
        <f>'4 Results'!$E$25*D51</f>
        <v>6125.0684806952286</v>
      </c>
      <c r="K51" s="10"/>
      <c r="L51" s="10"/>
      <c r="M51" s="10"/>
      <c r="N51" s="10"/>
      <c r="O51" s="10">
        <f t="shared" si="18"/>
        <v>110737.86952900002</v>
      </c>
      <c r="P51" s="10">
        <f t="shared" si="19"/>
        <v>3430283.3175940006</v>
      </c>
      <c r="Q51" s="10">
        <f t="shared" si="20"/>
        <v>106258533.67968403</v>
      </c>
      <c r="R51" s="10">
        <f t="shared" si="21"/>
        <v>2195310.4692330002</v>
      </c>
      <c r="S51" s="10">
        <f t="shared" si="22"/>
        <v>68003266.737738013</v>
      </c>
      <c r="T51" s="11">
        <f t="shared" si="23"/>
        <v>43520686.074440993</v>
      </c>
    </row>
    <row r="52" spans="1:20" x14ac:dyDescent="0.2">
      <c r="A52" s="9">
        <v>46</v>
      </c>
      <c r="B52" s="14">
        <v>652</v>
      </c>
      <c r="C52" s="10">
        <f>'3 Data'!D54</f>
        <v>300.42800000000005</v>
      </c>
      <c r="D52" s="10">
        <f>'3 Data'!H54</f>
        <v>9998.3850000000002</v>
      </c>
      <c r="E52" s="10">
        <f>'3 Data'!Q54</f>
        <v>6392.3230000000003</v>
      </c>
      <c r="F52" s="10">
        <f>'4 Results'!$E$24*C52+'4 Results'!$E$25*D52</f>
        <v>6386.4778593347728</v>
      </c>
      <c r="G52" s="14">
        <f t="shared" si="16"/>
        <v>5.8451406652275182</v>
      </c>
      <c r="H52" s="10">
        <f t="shared" si="17"/>
        <v>34.165669396296394</v>
      </c>
      <c r="I52" s="10">
        <f>'4 Results'!$E$24*C52</f>
        <v>445.48684992884745</v>
      </c>
      <c r="J52" s="10">
        <f>'4 Results'!$E$25*D52</f>
        <v>5940.9910094059251</v>
      </c>
      <c r="K52" s="10"/>
      <c r="L52" s="10"/>
      <c r="M52" s="10"/>
      <c r="N52" s="10"/>
      <c r="O52" s="10">
        <f t="shared" si="18"/>
        <v>90256.983184000026</v>
      </c>
      <c r="P52" s="10">
        <f t="shared" si="19"/>
        <v>3003794.8087800005</v>
      </c>
      <c r="Q52" s="10">
        <f t="shared" si="20"/>
        <v>99967702.608225003</v>
      </c>
      <c r="R52" s="10">
        <f t="shared" si="21"/>
        <v>1920432.8142440005</v>
      </c>
      <c r="S52" s="10">
        <f t="shared" si="22"/>
        <v>63912906.398355007</v>
      </c>
      <c r="T52" s="11">
        <f t="shared" si="23"/>
        <v>40861793.336329006</v>
      </c>
    </row>
    <row r="53" spans="1:20" x14ac:dyDescent="0.2">
      <c r="A53" s="9">
        <v>47</v>
      </c>
      <c r="B53" s="14">
        <v>653</v>
      </c>
      <c r="C53" s="10">
        <f>'3 Data'!D55</f>
        <v>356.11399999999998</v>
      </c>
      <c r="D53" s="10">
        <f>'3 Data'!H55</f>
        <v>9724.0040000000008</v>
      </c>
      <c r="E53" s="10">
        <f>'3 Data'!Q55</f>
        <v>6319.9880000000003</v>
      </c>
      <c r="F53" s="10">
        <f>'4 Results'!$E$24*C53+'4 Results'!$E$25*D53</f>
        <v>6306.0154879068868</v>
      </c>
      <c r="G53" s="14">
        <f t="shared" si="16"/>
        <v>13.972512093113437</v>
      </c>
      <c r="H53" s="10">
        <f t="shared" si="17"/>
        <v>195.23109419220125</v>
      </c>
      <c r="I53" s="10">
        <f>'4 Results'!$E$24*C53</f>
        <v>528.06031420360796</v>
      </c>
      <c r="J53" s="10">
        <f>'4 Results'!$E$25*D53</f>
        <v>5777.9551737032789</v>
      </c>
      <c r="K53" s="10"/>
      <c r="L53" s="10"/>
      <c r="M53" s="10"/>
      <c r="N53" s="10"/>
      <c r="O53" s="10">
        <f t="shared" si="18"/>
        <v>126817.18099599998</v>
      </c>
      <c r="P53" s="10">
        <f t="shared" si="19"/>
        <v>3462853.9604560002</v>
      </c>
      <c r="Q53" s="10">
        <f t="shared" si="20"/>
        <v>94556253.792016014</v>
      </c>
      <c r="R53" s="10">
        <f t="shared" si="21"/>
        <v>2250636.2066319999</v>
      </c>
      <c r="S53" s="10">
        <f t="shared" si="22"/>
        <v>61455588.591952011</v>
      </c>
      <c r="T53" s="11">
        <f t="shared" si="23"/>
        <v>39942248.320144005</v>
      </c>
    </row>
    <row r="54" spans="1:20" x14ac:dyDescent="0.2">
      <c r="A54" s="9">
        <v>48</v>
      </c>
      <c r="B54" s="14">
        <v>654</v>
      </c>
      <c r="C54" s="10">
        <f>'3 Data'!D56</f>
        <v>307.767</v>
      </c>
      <c r="D54" s="10">
        <f>'3 Data'!H56</f>
        <v>9443.0769999999993</v>
      </c>
      <c r="E54" s="10">
        <f>'3 Data'!Q56</f>
        <v>6127.0740000000005</v>
      </c>
      <c r="F54" s="10">
        <f>'4 Results'!$E$24*C54+'4 Results'!$E$25*D54</f>
        <v>6067.3991545532917</v>
      </c>
      <c r="G54" s="14">
        <f t="shared" si="16"/>
        <v>59.674845446708787</v>
      </c>
      <c r="H54" s="10">
        <f t="shared" si="17"/>
        <v>3561.0871790885803</v>
      </c>
      <c r="I54" s="10">
        <f>'4 Results'!$E$24*C54</f>
        <v>456.36941743796041</v>
      </c>
      <c r="J54" s="10">
        <f>'4 Results'!$E$25*D54</f>
        <v>5611.029737115331</v>
      </c>
      <c r="K54" s="10"/>
      <c r="L54" s="10"/>
      <c r="M54" s="10"/>
      <c r="N54" s="10"/>
      <c r="O54" s="10">
        <f t="shared" si="18"/>
        <v>94720.526289000001</v>
      </c>
      <c r="P54" s="10">
        <f t="shared" si="19"/>
        <v>2906267.4790589996</v>
      </c>
      <c r="Q54" s="10">
        <f t="shared" si="20"/>
        <v>89171703.227928981</v>
      </c>
      <c r="R54" s="10">
        <f t="shared" si="21"/>
        <v>1885711.1837580001</v>
      </c>
      <c r="S54" s="10">
        <f t="shared" si="22"/>
        <v>57858431.566698</v>
      </c>
      <c r="T54" s="11">
        <f t="shared" si="23"/>
        <v>37541035.801476009</v>
      </c>
    </row>
    <row r="55" spans="1:20" x14ac:dyDescent="0.2">
      <c r="A55" s="9">
        <v>49</v>
      </c>
      <c r="B55" s="14">
        <v>655</v>
      </c>
      <c r="C55" s="10">
        <f>'3 Data'!D57</f>
        <v>276.41700000000003</v>
      </c>
      <c r="D55" s="10">
        <f>'3 Data'!H57</f>
        <v>9372.6990000000005</v>
      </c>
      <c r="E55" s="10">
        <f>'3 Data'!Q57</f>
        <v>6008.2560000000003</v>
      </c>
      <c r="F55" s="10">
        <f>'4 Results'!$E$24*C55+'4 Results'!$E$25*D55</f>
        <v>5979.0938400914956</v>
      </c>
      <c r="G55" s="14">
        <f t="shared" si="16"/>
        <v>29.162159908504691</v>
      </c>
      <c r="H55" s="10">
        <f t="shared" si="17"/>
        <v>850.43157052919832</v>
      </c>
      <c r="I55" s="10">
        <f>'4 Results'!$E$24*C55</f>
        <v>409.88236315117837</v>
      </c>
      <c r="J55" s="10">
        <f>'4 Results'!$E$25*D55</f>
        <v>5569.211476940317</v>
      </c>
      <c r="K55" s="10"/>
      <c r="L55" s="10"/>
      <c r="M55" s="10"/>
      <c r="N55" s="10"/>
      <c r="O55" s="10">
        <f t="shared" si="18"/>
        <v>76406.357889000021</v>
      </c>
      <c r="P55" s="10">
        <f t="shared" si="19"/>
        <v>2590773.3394830003</v>
      </c>
      <c r="Q55" s="10">
        <f t="shared" si="20"/>
        <v>87847486.544601008</v>
      </c>
      <c r="R55" s="10">
        <f t="shared" si="21"/>
        <v>1660784.0987520004</v>
      </c>
      <c r="S55" s="10">
        <f t="shared" si="22"/>
        <v>56313575.002944008</v>
      </c>
      <c r="T55" s="11">
        <f t="shared" si="23"/>
        <v>36099140.161536001</v>
      </c>
    </row>
    <row r="56" spans="1:20" x14ac:dyDescent="0.2">
      <c r="A56" s="9">
        <v>50</v>
      </c>
      <c r="B56" s="14">
        <v>656</v>
      </c>
      <c r="C56" s="10">
        <f>'3 Data'!D58</f>
        <v>305.42999999999995</v>
      </c>
      <c r="D56" s="10">
        <f>'3 Data'!H58</f>
        <v>9084.08</v>
      </c>
      <c r="E56" s="10">
        <f>'3 Data'!Q58</f>
        <v>5734.38</v>
      </c>
      <c r="F56" s="10">
        <f>'4 Results'!$E$24*C56+'4 Results'!$E$25*D56</f>
        <v>5850.619510770036</v>
      </c>
      <c r="G56" s="14">
        <f t="shared" si="16"/>
        <v>-116.23951077003585</v>
      </c>
      <c r="H56" s="10">
        <f t="shared" si="17"/>
        <v>13511.623864057281</v>
      </c>
      <c r="I56" s="10">
        <f>'4 Results'!$E$24*C56</f>
        <v>452.90401884567297</v>
      </c>
      <c r="J56" s="10">
        <f>'4 Results'!$E$25*D56</f>
        <v>5397.7154919243631</v>
      </c>
      <c r="K56" s="10"/>
      <c r="L56" s="10"/>
      <c r="M56" s="10"/>
      <c r="N56" s="10"/>
      <c r="O56" s="10">
        <f t="shared" si="18"/>
        <v>93287.484899999967</v>
      </c>
      <c r="P56" s="10">
        <f t="shared" si="19"/>
        <v>2774550.5543999993</v>
      </c>
      <c r="Q56" s="10">
        <f t="shared" si="20"/>
        <v>82520509.446400002</v>
      </c>
      <c r="R56" s="10">
        <f t="shared" si="21"/>
        <v>1751451.6833999997</v>
      </c>
      <c r="S56" s="10">
        <f t="shared" si="22"/>
        <v>52091566.670400001</v>
      </c>
      <c r="T56" s="11">
        <f t="shared" si="23"/>
        <v>32883113.9844</v>
      </c>
    </row>
    <row r="57" spans="1:20" x14ac:dyDescent="0.2">
      <c r="A57" s="9">
        <v>51</v>
      </c>
      <c r="B57" s="14">
        <v>657</v>
      </c>
      <c r="C57" s="10">
        <f>'3 Data'!D59</f>
        <v>293.75800000000004</v>
      </c>
      <c r="D57" s="10">
        <f>'3 Data'!H59</f>
        <v>8832.0149999999994</v>
      </c>
      <c r="E57" s="10">
        <f>'3 Data'!Q59</f>
        <v>5596.5730000000003</v>
      </c>
      <c r="F57" s="10">
        <f>'4 Results'!$E$24*C57+'4 Results'!$E$25*D57</f>
        <v>5683.5360160701666</v>
      </c>
      <c r="G57" s="14">
        <f t="shared" si="16"/>
        <v>-86.963016070166304</v>
      </c>
      <c r="H57" s="10">
        <f t="shared" si="17"/>
        <v>7562.5661640200033</v>
      </c>
      <c r="I57" s="10">
        <f>'4 Results'!$E$24*C57</f>
        <v>435.5963028126485</v>
      </c>
      <c r="J57" s="10">
        <f>'4 Results'!$E$25*D57</f>
        <v>5247.9397132575177</v>
      </c>
      <c r="K57" s="10"/>
      <c r="L57" s="10"/>
      <c r="M57" s="10"/>
      <c r="N57" s="10"/>
      <c r="O57" s="10">
        <f t="shared" si="18"/>
        <v>86293.762564000019</v>
      </c>
      <c r="P57" s="10">
        <f t="shared" si="19"/>
        <v>2594475.0623699999</v>
      </c>
      <c r="Q57" s="10">
        <f t="shared" si="20"/>
        <v>78004488.960224986</v>
      </c>
      <c r="R57" s="10">
        <f t="shared" si="21"/>
        <v>1644038.0913340002</v>
      </c>
      <c r="S57" s="10">
        <f t="shared" si="22"/>
        <v>49429016.684594996</v>
      </c>
      <c r="T57" s="11">
        <f t="shared" si="23"/>
        <v>31321629.344329003</v>
      </c>
    </row>
    <row r="58" spans="1:20" x14ac:dyDescent="0.2">
      <c r="A58" s="9">
        <v>52</v>
      </c>
      <c r="B58" s="14">
        <v>658</v>
      </c>
      <c r="C58" s="10">
        <f>'3 Data'!D60</f>
        <v>304.09399999999999</v>
      </c>
      <c r="D58" s="10">
        <f>'3 Data'!H60</f>
        <v>8680.2740000000013</v>
      </c>
      <c r="E58" s="10">
        <f>'3 Data'!Q60</f>
        <v>5474.4980000000005</v>
      </c>
      <c r="F58" s="10">
        <f>'4 Results'!$E$24*C58+'4 Results'!$E$25*D58</f>
        <v>5608.6989038767024</v>
      </c>
      <c r="G58" s="14">
        <f t="shared" si="16"/>
        <v>-134.20090387670189</v>
      </c>
      <c r="H58" s="10">
        <f t="shared" si="17"/>
        <v>18009.882601323778</v>
      </c>
      <c r="I58" s="10">
        <f>'4 Results'!$E$24*C58</f>
        <v>450.92294374113902</v>
      </c>
      <c r="J58" s="10">
        <f>'4 Results'!$E$25*D58</f>
        <v>5157.7759601355638</v>
      </c>
      <c r="K58" s="10"/>
      <c r="L58" s="10"/>
      <c r="M58" s="10"/>
      <c r="N58" s="10"/>
      <c r="O58" s="10">
        <f t="shared" si="18"/>
        <v>92473.160835999995</v>
      </c>
      <c r="P58" s="10">
        <f t="shared" si="19"/>
        <v>2639619.2417560006</v>
      </c>
      <c r="Q58" s="10">
        <f t="shared" si="20"/>
        <v>75347156.715076014</v>
      </c>
      <c r="R58" s="10">
        <f t="shared" si="21"/>
        <v>1664761.9948120001</v>
      </c>
      <c r="S58" s="10">
        <f t="shared" si="22"/>
        <v>47520142.652452014</v>
      </c>
      <c r="T58" s="11">
        <f t="shared" si="23"/>
        <v>29970128.352004007</v>
      </c>
    </row>
    <row r="59" spans="1:20" x14ac:dyDescent="0.2">
      <c r="A59" s="9">
        <v>53</v>
      </c>
      <c r="B59" s="14">
        <v>659</v>
      </c>
      <c r="C59" s="10">
        <f>'3 Data'!D61</f>
        <v>304.75900000000001</v>
      </c>
      <c r="D59" s="10">
        <f>'3 Data'!H61</f>
        <v>8443.0640000000003</v>
      </c>
      <c r="E59" s="10">
        <f>'3 Data'!Q61</f>
        <v>5490.5229999999992</v>
      </c>
      <c r="F59" s="10">
        <f>'4 Results'!$E$24*C59+'4 Results'!$E$25*D59</f>
        <v>5468.7359819076337</v>
      </c>
      <c r="G59" s="14">
        <f t="shared" si="16"/>
        <v>21.787018092365543</v>
      </c>
      <c r="H59" s="10">
        <f t="shared" si="17"/>
        <v>474.67415735706351</v>
      </c>
      <c r="I59" s="10">
        <f>'4 Results'!$E$24*C59</f>
        <v>451.90903277146469</v>
      </c>
      <c r="J59" s="10">
        <f>'4 Results'!$E$25*D59</f>
        <v>5016.8269491361689</v>
      </c>
      <c r="K59" s="10"/>
      <c r="L59" s="10"/>
      <c r="M59" s="10"/>
      <c r="N59" s="10"/>
      <c r="O59" s="10">
        <f t="shared" si="18"/>
        <v>92878.048081000015</v>
      </c>
      <c r="P59" s="10">
        <f t="shared" si="19"/>
        <v>2573099.7415760001</v>
      </c>
      <c r="Q59" s="10">
        <f t="shared" si="20"/>
        <v>71285329.708096012</v>
      </c>
      <c r="R59" s="10">
        <f t="shared" si="21"/>
        <v>1673286.2989569998</v>
      </c>
      <c r="S59" s="10">
        <f t="shared" si="22"/>
        <v>46356837.082471997</v>
      </c>
      <c r="T59" s="11">
        <f t="shared" si="23"/>
        <v>30145842.813528992</v>
      </c>
    </row>
    <row r="60" spans="1:20" x14ac:dyDescent="0.2">
      <c r="A60" s="9">
        <v>54</v>
      </c>
      <c r="B60" s="14">
        <v>660</v>
      </c>
      <c r="C60" s="10">
        <f>'3 Data'!D62</f>
        <v>269.41799999999995</v>
      </c>
      <c r="D60" s="10">
        <f>'3 Data'!H62</f>
        <v>7993.2549999999992</v>
      </c>
      <c r="E60" s="10">
        <f>'3 Data'!Q62</f>
        <v>5261.2430000000004</v>
      </c>
      <c r="F60" s="10">
        <f>'4 Results'!$E$24*C60+'4 Results'!$E$25*D60</f>
        <v>5149.0566233058644</v>
      </c>
      <c r="G60" s="14">
        <f t="shared" si="16"/>
        <v>112.18637669413602</v>
      </c>
      <c r="H60" s="10">
        <f t="shared" si="17"/>
        <v>12585.783115758584</v>
      </c>
      <c r="I60" s="10">
        <f>'4 Results'!$E$24*C60</f>
        <v>399.50396146208135</v>
      </c>
      <c r="J60" s="10">
        <f>'4 Results'!$E$25*D60</f>
        <v>4749.5526618437834</v>
      </c>
      <c r="K60" s="10"/>
      <c r="L60" s="10"/>
      <c r="M60" s="10"/>
      <c r="N60" s="10"/>
      <c r="O60" s="10">
        <f t="shared" si="18"/>
        <v>72586.058723999973</v>
      </c>
      <c r="P60" s="10">
        <f t="shared" si="19"/>
        <v>2153526.7755899993</v>
      </c>
      <c r="Q60" s="10">
        <f t="shared" si="20"/>
        <v>63892125.495024987</v>
      </c>
      <c r="R60" s="10">
        <f t="shared" si="21"/>
        <v>1417473.5665739998</v>
      </c>
      <c r="S60" s="10">
        <f t="shared" si="22"/>
        <v>42054456.915964998</v>
      </c>
      <c r="T60" s="11">
        <f t="shared" si="23"/>
        <v>27680677.905049004</v>
      </c>
    </row>
    <row r="61" spans="1:20" x14ac:dyDescent="0.2">
      <c r="A61" s="9">
        <v>55</v>
      </c>
      <c r="B61" s="14">
        <v>661</v>
      </c>
      <c r="C61" s="10">
        <f>'3 Data'!D63</f>
        <v>232.40100000000007</v>
      </c>
      <c r="D61" s="10">
        <f>'3 Data'!H63</f>
        <v>7978.9400000000005</v>
      </c>
      <c r="E61" s="10">
        <f>'3 Data'!Q63</f>
        <v>5022.4809999999998</v>
      </c>
      <c r="F61" s="10">
        <f>'4 Results'!$E$24*C61+'4 Results'!$E$25*D61</f>
        <v>5085.6604087387414</v>
      </c>
      <c r="G61" s="14">
        <f t="shared" si="16"/>
        <v>-63.179408738741586</v>
      </c>
      <c r="H61" s="10">
        <f t="shared" si="17"/>
        <v>3991.6376885769769</v>
      </c>
      <c r="I61" s="10">
        <f>'4 Results'!$E$24*C61</f>
        <v>344.61364922814812</v>
      </c>
      <c r="J61" s="10">
        <f>'4 Results'!$E$25*D61</f>
        <v>4741.0467595105929</v>
      </c>
      <c r="K61" s="10"/>
      <c r="L61" s="10"/>
      <c r="M61" s="10"/>
      <c r="N61" s="10"/>
      <c r="O61" s="10">
        <f t="shared" si="18"/>
        <v>54010.224801000033</v>
      </c>
      <c r="P61" s="10">
        <f t="shared" si="19"/>
        <v>1854313.6349400007</v>
      </c>
      <c r="Q61" s="10">
        <f t="shared" si="20"/>
        <v>63663483.523600005</v>
      </c>
      <c r="R61" s="10">
        <f t="shared" si="21"/>
        <v>1167229.6068810003</v>
      </c>
      <c r="S61" s="10">
        <f t="shared" si="22"/>
        <v>40074074.550140001</v>
      </c>
      <c r="T61" s="11">
        <f t="shared" si="23"/>
        <v>25225315.395360999</v>
      </c>
    </row>
    <row r="62" spans="1:20" x14ac:dyDescent="0.2">
      <c r="A62" s="9">
        <v>56</v>
      </c>
      <c r="B62" s="14">
        <v>662</v>
      </c>
      <c r="C62" s="10">
        <f>'3 Data'!D64</f>
        <v>238.06799999999998</v>
      </c>
      <c r="D62" s="10">
        <f>'3 Data'!H64</f>
        <v>7709.3940000000002</v>
      </c>
      <c r="E62" s="10">
        <f>'3 Data'!Q64</f>
        <v>4885.7420000000002</v>
      </c>
      <c r="F62" s="10">
        <f>'4 Results'!$E$24*C62+'4 Results'!$E$25*D62</f>
        <v>4933.9007641149929</v>
      </c>
      <c r="G62" s="14">
        <f t="shared" si="16"/>
        <v>-48.158764114992664</v>
      </c>
      <c r="H62" s="10">
        <f t="shared" si="17"/>
        <v>2319.2665610835052</v>
      </c>
      <c r="I62" s="10">
        <f>'4 Results'!$E$24*C62</f>
        <v>353.01690717529931</v>
      </c>
      <c r="J62" s="10">
        <f>'4 Results'!$E$25*D62</f>
        <v>4580.8838569396939</v>
      </c>
      <c r="K62" s="10"/>
      <c r="L62" s="10"/>
      <c r="M62" s="10"/>
      <c r="N62" s="10"/>
      <c r="O62" s="10">
        <f t="shared" si="18"/>
        <v>56676.372623999989</v>
      </c>
      <c r="P62" s="10">
        <f t="shared" si="19"/>
        <v>1835360.010792</v>
      </c>
      <c r="Q62" s="10">
        <f t="shared" si="20"/>
        <v>59434755.847236</v>
      </c>
      <c r="R62" s="10">
        <f t="shared" si="21"/>
        <v>1163138.8264559999</v>
      </c>
      <c r="S62" s="10">
        <f t="shared" si="22"/>
        <v>37666110.060348004</v>
      </c>
      <c r="T62" s="11">
        <f t="shared" si="23"/>
        <v>23870474.890564002</v>
      </c>
    </row>
    <row r="63" spans="1:20" x14ac:dyDescent="0.2">
      <c r="A63" s="9">
        <v>57</v>
      </c>
      <c r="B63" s="14">
        <v>663</v>
      </c>
      <c r="C63" s="10">
        <f>'3 Data'!D65</f>
        <v>266.74599999999998</v>
      </c>
      <c r="D63" s="10">
        <f>'3 Data'!H65</f>
        <v>7378.4160000000002</v>
      </c>
      <c r="E63" s="10">
        <f>'3 Data'!Q65</f>
        <v>4793.152</v>
      </c>
      <c r="F63" s="10">
        <f>'4 Results'!$E$24*C63+'4 Results'!$E$25*D63</f>
        <v>4779.7601744843578</v>
      </c>
      <c r="G63" s="14">
        <f t="shared" si="16"/>
        <v>13.391825515642267</v>
      </c>
      <c r="H63" s="10">
        <f t="shared" si="17"/>
        <v>179.34099064140727</v>
      </c>
      <c r="I63" s="10">
        <f>'4 Results'!$E$24*C63</f>
        <v>395.54181125301341</v>
      </c>
      <c r="J63" s="10">
        <f>'4 Results'!$E$25*D63</f>
        <v>4384.2183632313445</v>
      </c>
      <c r="K63" s="10"/>
      <c r="L63" s="10"/>
      <c r="M63" s="10"/>
      <c r="N63" s="10"/>
      <c r="O63" s="10">
        <f t="shared" si="18"/>
        <v>71153.428515999985</v>
      </c>
      <c r="P63" s="10">
        <f t="shared" si="19"/>
        <v>1968162.9543359999</v>
      </c>
      <c r="Q63" s="10">
        <f t="shared" si="20"/>
        <v>54441022.669056006</v>
      </c>
      <c r="R63" s="10">
        <f t="shared" si="21"/>
        <v>1278554.1233919999</v>
      </c>
      <c r="S63" s="10">
        <f t="shared" si="22"/>
        <v>35365869.407232001</v>
      </c>
      <c r="T63" s="11">
        <f t="shared" si="23"/>
        <v>22974306.095104001</v>
      </c>
    </row>
    <row r="64" spans="1:20" x14ac:dyDescent="0.2">
      <c r="A64" s="9">
        <v>58</v>
      </c>
      <c r="B64" s="14">
        <v>664</v>
      </c>
      <c r="C64" s="10">
        <f>'3 Data'!D66</f>
        <v>263.07400000000001</v>
      </c>
      <c r="D64" s="10">
        <f>'3 Data'!H66</f>
        <v>7200.884</v>
      </c>
      <c r="E64" s="10">
        <f>'3 Data'!Q66</f>
        <v>4711.5279999999993</v>
      </c>
      <c r="F64" s="10">
        <f>'4 Results'!$E$24*C64+'4 Results'!$E$25*D64</f>
        <v>4668.8265456249619</v>
      </c>
      <c r="G64" s="14">
        <f t="shared" si="16"/>
        <v>42.701454375037429</v>
      </c>
      <c r="H64" s="10">
        <f t="shared" si="17"/>
        <v>1823.4142057434033</v>
      </c>
      <c r="I64" s="10">
        <f>'4 Results'!$E$24*C64</f>
        <v>390.09682039683918</v>
      </c>
      <c r="J64" s="10">
        <f>'4 Results'!$E$25*D64</f>
        <v>4278.7297252281223</v>
      </c>
      <c r="K64" s="10"/>
      <c r="L64" s="10"/>
      <c r="M64" s="10"/>
      <c r="N64" s="10"/>
      <c r="O64" s="10">
        <f t="shared" si="18"/>
        <v>69207.929476000005</v>
      </c>
      <c r="P64" s="10">
        <f t="shared" si="19"/>
        <v>1894365.357416</v>
      </c>
      <c r="Q64" s="10">
        <f t="shared" si="20"/>
        <v>51852730.381456003</v>
      </c>
      <c r="R64" s="10">
        <f t="shared" si="21"/>
        <v>1239480.5170719998</v>
      </c>
      <c r="S64" s="10">
        <f t="shared" si="22"/>
        <v>33927166.590751998</v>
      </c>
      <c r="T64" s="11">
        <f t="shared" si="23"/>
        <v>22198496.094783995</v>
      </c>
    </row>
    <row r="65" spans="1:20" x14ac:dyDescent="0.2">
      <c r="A65" s="9">
        <v>59</v>
      </c>
      <c r="B65" s="14">
        <v>665</v>
      </c>
      <c r="C65" s="10">
        <f>'3 Data'!D67</f>
        <v>239.733</v>
      </c>
      <c r="D65" s="10">
        <f>'3 Data'!H67</f>
        <v>7010.0590000000002</v>
      </c>
      <c r="E65" s="10">
        <f>'3 Data'!Q67</f>
        <v>4554.8119999999999</v>
      </c>
      <c r="F65" s="10">
        <f>'4 Results'!$E$24*C65+'4 Results'!$E$25*D65</f>
        <v>4520.8282890992778</v>
      </c>
      <c r="G65" s="14">
        <f t="shared" si="16"/>
        <v>33.983710900722144</v>
      </c>
      <c r="H65" s="10">
        <f t="shared" si="17"/>
        <v>1154.8926065838612</v>
      </c>
      <c r="I65" s="10">
        <f>'4 Results'!$E$24*C65</f>
        <v>355.48583685273132</v>
      </c>
      <c r="J65" s="10">
        <f>'4 Results'!$E$25*D65</f>
        <v>4165.3424522465466</v>
      </c>
      <c r="K65" s="10"/>
      <c r="L65" s="10"/>
      <c r="M65" s="10"/>
      <c r="N65" s="10"/>
      <c r="O65" s="10">
        <f t="shared" si="18"/>
        <v>57471.911289000003</v>
      </c>
      <c r="P65" s="10">
        <f t="shared" si="19"/>
        <v>1680542.4742470002</v>
      </c>
      <c r="Q65" s="10">
        <f t="shared" si="20"/>
        <v>49140927.183481</v>
      </c>
      <c r="R65" s="10">
        <f t="shared" si="21"/>
        <v>1091938.745196</v>
      </c>
      <c r="S65" s="10">
        <f t="shared" si="22"/>
        <v>31929500.853907999</v>
      </c>
      <c r="T65" s="11">
        <f t="shared" si="23"/>
        <v>20746312.355343997</v>
      </c>
    </row>
    <row r="66" spans="1:20" x14ac:dyDescent="0.2">
      <c r="A66" s="9">
        <v>60</v>
      </c>
      <c r="B66" s="14">
        <v>666</v>
      </c>
      <c r="C66" s="10">
        <f>'3 Data'!D68</f>
        <v>210.72700000000003</v>
      </c>
      <c r="D66" s="10">
        <f>'3 Data'!H68</f>
        <v>6854.4129999999996</v>
      </c>
      <c r="E66" s="10">
        <f>'3 Data'!Q68</f>
        <v>4396.79</v>
      </c>
      <c r="F66" s="10">
        <f>'4 Results'!$E$24*C66+'4 Results'!$E$25*D66</f>
        <v>4385.3329284446108</v>
      </c>
      <c r="G66" s="14">
        <f t="shared" si="16"/>
        <v>11.45707155538912</v>
      </c>
      <c r="H66" s="10">
        <f t="shared" si="17"/>
        <v>131.26448862530648</v>
      </c>
      <c r="I66" s="10">
        <f>'4 Results'!$E$24*C66</f>
        <v>312.47456104276642</v>
      </c>
      <c r="J66" s="10">
        <f>'4 Results'!$E$25*D66</f>
        <v>4072.8583674018446</v>
      </c>
      <c r="K66" s="10"/>
      <c r="L66" s="10"/>
      <c r="M66" s="10"/>
      <c r="N66" s="10"/>
      <c r="O66" s="10">
        <f t="shared" si="18"/>
        <v>44405.868529000014</v>
      </c>
      <c r="P66" s="10">
        <f t="shared" si="19"/>
        <v>1444409.8882510001</v>
      </c>
      <c r="Q66" s="10">
        <f t="shared" si="20"/>
        <v>46982977.574568994</v>
      </c>
      <c r="R66" s="10">
        <f t="shared" si="21"/>
        <v>926522.36633000011</v>
      </c>
      <c r="S66" s="10">
        <f t="shared" si="22"/>
        <v>30137414.534269996</v>
      </c>
      <c r="T66" s="11">
        <f t="shared" si="23"/>
        <v>19331762.304099999</v>
      </c>
    </row>
    <row r="67" spans="1:20" x14ac:dyDescent="0.2">
      <c r="A67" s="9">
        <v>61</v>
      </c>
      <c r="B67" s="14">
        <v>667</v>
      </c>
      <c r="C67" s="10">
        <f>'3 Data'!D69</f>
        <v>259.73999999999995</v>
      </c>
      <c r="D67" s="10">
        <f>'3 Data'!H69</f>
        <v>6564.0210000000006</v>
      </c>
      <c r="E67" s="10">
        <f>'3 Data'!Q69</f>
        <v>4371.6509999999998</v>
      </c>
      <c r="F67" s="10">
        <f>'4 Results'!$E$24*C67+'4 Results'!$E$25*D67</f>
        <v>4285.4619042177947</v>
      </c>
      <c r="G67" s="14">
        <f t="shared" si="16"/>
        <v>86.189095782205186</v>
      </c>
      <c r="H67" s="10">
        <f t="shared" si="17"/>
        <v>7428.5602317541397</v>
      </c>
      <c r="I67" s="10">
        <f>'4 Results'!$E$24*C67</f>
        <v>385.15302967938675</v>
      </c>
      <c r="J67" s="10">
        <f>'4 Results'!$E$25*D67</f>
        <v>3900.3088745384075</v>
      </c>
      <c r="K67" s="10"/>
      <c r="L67" s="10"/>
      <c r="M67" s="10"/>
      <c r="N67" s="10"/>
      <c r="O67" s="10">
        <f t="shared" si="18"/>
        <v>67464.867599999969</v>
      </c>
      <c r="P67" s="10">
        <f t="shared" si="19"/>
        <v>1704938.8145399999</v>
      </c>
      <c r="Q67" s="10">
        <f t="shared" si="20"/>
        <v>43086371.688441008</v>
      </c>
      <c r="R67" s="10">
        <f t="shared" si="21"/>
        <v>1135492.6307399997</v>
      </c>
      <c r="S67" s="10">
        <f t="shared" si="22"/>
        <v>28695608.968671001</v>
      </c>
      <c r="T67" s="11">
        <f t="shared" si="23"/>
        <v>19111332.465800997</v>
      </c>
    </row>
    <row r="68" spans="1:20" x14ac:dyDescent="0.2">
      <c r="A68" s="9">
        <v>62</v>
      </c>
      <c r="B68" s="14">
        <v>668</v>
      </c>
      <c r="C68" s="10">
        <f>'3 Data'!D70</f>
        <v>180.71599999999995</v>
      </c>
      <c r="D68" s="10">
        <f>'3 Data'!H70</f>
        <v>6378.8119999999999</v>
      </c>
      <c r="E68" s="10">
        <f>'3 Data'!Q70</f>
        <v>4093.3679999999999</v>
      </c>
      <c r="F68" s="10">
        <f>'4 Results'!$E$24*C68+'4 Results'!$E$25*D68</f>
        <v>4058.2316314155892</v>
      </c>
      <c r="G68" s="14">
        <f t="shared" si="16"/>
        <v>35.136368584410775</v>
      </c>
      <c r="H68" s="10">
        <f t="shared" si="17"/>
        <v>1234.5643972995686</v>
      </c>
      <c r="I68" s="10">
        <f>'4 Results'!$E$24*C68</f>
        <v>267.97303038245957</v>
      </c>
      <c r="J68" s="10">
        <f>'4 Results'!$E$25*D68</f>
        <v>3790.2586010331297</v>
      </c>
      <c r="K68" s="10"/>
      <c r="L68" s="10"/>
      <c r="M68" s="10"/>
      <c r="N68" s="10"/>
      <c r="O68" s="10">
        <f t="shared" si="18"/>
        <v>32658.272655999983</v>
      </c>
      <c r="P68" s="10">
        <f t="shared" si="19"/>
        <v>1152753.3893919997</v>
      </c>
      <c r="Q68" s="10">
        <f t="shared" si="20"/>
        <v>40689242.531343997</v>
      </c>
      <c r="R68" s="10">
        <f t="shared" si="21"/>
        <v>739737.09148799977</v>
      </c>
      <c r="S68" s="10">
        <f t="shared" si="22"/>
        <v>26110824.918816</v>
      </c>
      <c r="T68" s="11">
        <f t="shared" si="23"/>
        <v>16755661.583424</v>
      </c>
    </row>
    <row r="69" spans="1:20" x14ac:dyDescent="0.2">
      <c r="A69" s="9">
        <v>63</v>
      </c>
      <c r="B69" s="14">
        <v>669</v>
      </c>
      <c r="C69" s="10">
        <f>'3 Data'!D71</f>
        <v>225.73100000000005</v>
      </c>
      <c r="D69" s="10">
        <f>'3 Data'!H71</f>
        <v>6252.1110000000008</v>
      </c>
      <c r="E69" s="10">
        <f>'3 Data'!Q71</f>
        <v>3991.752</v>
      </c>
      <c r="F69" s="10">
        <f>'4 Results'!$E$24*C69+'4 Results'!$E$25*D69</f>
        <v>4049.6965944117446</v>
      </c>
      <c r="G69" s="14">
        <f t="shared" si="16"/>
        <v>-57.944594411744674</v>
      </c>
      <c r="H69" s="10">
        <f t="shared" si="17"/>
        <v>3357.5760215415921</v>
      </c>
      <c r="I69" s="10">
        <f>'4 Results'!$E$24*C69</f>
        <v>334.72310211194917</v>
      </c>
      <c r="J69" s="10">
        <f>'4 Results'!$E$25*D69</f>
        <v>3714.9734922997955</v>
      </c>
      <c r="K69" s="10"/>
      <c r="L69" s="10"/>
      <c r="M69" s="10"/>
      <c r="N69" s="10"/>
      <c r="O69" s="10">
        <f t="shared" si="18"/>
        <v>50954.484361000024</v>
      </c>
      <c r="P69" s="10">
        <f t="shared" si="19"/>
        <v>1411295.2681410005</v>
      </c>
      <c r="Q69" s="10">
        <f t="shared" si="20"/>
        <v>39088891.956321009</v>
      </c>
      <c r="R69" s="10">
        <f t="shared" si="21"/>
        <v>901062.17071200022</v>
      </c>
      <c r="S69" s="10">
        <f t="shared" si="22"/>
        <v>24956876.588472001</v>
      </c>
      <c r="T69" s="11">
        <f t="shared" si="23"/>
        <v>15934084.029503999</v>
      </c>
    </row>
    <row r="70" spans="1:20" x14ac:dyDescent="0.2">
      <c r="A70" s="9">
        <v>64</v>
      </c>
      <c r="B70" s="14">
        <v>670</v>
      </c>
      <c r="C70" s="10">
        <f>'3 Data'!D72</f>
        <v>206.05700000000002</v>
      </c>
      <c r="D70" s="10">
        <f>'3 Data'!H72</f>
        <v>5851.3130000000001</v>
      </c>
      <c r="E70" s="10">
        <f>'3 Data'!Q72</f>
        <v>3787.3</v>
      </c>
      <c r="F70" s="10">
        <f>'4 Results'!$E$24*C70+'4 Results'!$E$25*D70</f>
        <v>3782.3709944826119</v>
      </c>
      <c r="G70" s="14">
        <f t="shared" si="16"/>
        <v>4.9290055173883047</v>
      </c>
      <c r="H70" s="10">
        <f t="shared" si="17"/>
        <v>24.295095390444349</v>
      </c>
      <c r="I70" s="10">
        <f>'4 Results'!$E$24*C70</f>
        <v>305.54969522078005</v>
      </c>
      <c r="J70" s="10">
        <f>'4 Results'!$E$25*D70</f>
        <v>3476.8212992618319</v>
      </c>
      <c r="K70" s="10"/>
      <c r="L70" s="10"/>
      <c r="M70" s="10"/>
      <c r="N70" s="10"/>
      <c r="O70" s="10">
        <f t="shared" si="18"/>
        <v>42459.487249000005</v>
      </c>
      <c r="P70" s="10">
        <f t="shared" si="19"/>
        <v>1205704.0028410002</v>
      </c>
      <c r="Q70" s="10">
        <f t="shared" si="20"/>
        <v>34237863.823968999</v>
      </c>
      <c r="R70" s="10">
        <f t="shared" si="21"/>
        <v>780399.67610000016</v>
      </c>
      <c r="S70" s="10">
        <f t="shared" si="22"/>
        <v>22160677.7249</v>
      </c>
      <c r="T70" s="11">
        <f t="shared" si="23"/>
        <v>14343641.290000001</v>
      </c>
    </row>
    <row r="71" spans="1:20" x14ac:dyDescent="0.2">
      <c r="A71" s="9">
        <v>65</v>
      </c>
      <c r="B71" s="14">
        <v>671</v>
      </c>
      <c r="C71" s="10">
        <f>'3 Data'!D73</f>
        <v>202.38900000000001</v>
      </c>
      <c r="D71" s="10">
        <f>'3 Data'!H73</f>
        <v>5664.3540000000003</v>
      </c>
      <c r="E71" s="10">
        <f>'3 Data'!Q73</f>
        <v>3645.3330000000001</v>
      </c>
      <c r="F71" s="10">
        <f>'4 Results'!$E$24*C71+'4 Results'!$E$25*D71</f>
        <v>3665.8418201227232</v>
      </c>
      <c r="G71" s="14">
        <f t="shared" si="16"/>
        <v>-20.508820122723137</v>
      </c>
      <c r="H71" s="10">
        <f t="shared" si="17"/>
        <v>420.61170282621345</v>
      </c>
      <c r="I71" s="10">
        <f>'4 Results'!$E$24*C71</f>
        <v>300.11063572719416</v>
      </c>
      <c r="J71" s="10">
        <f>'4 Results'!$E$25*D71</f>
        <v>3365.731184395529</v>
      </c>
      <c r="K71" s="10"/>
      <c r="L71" s="10"/>
      <c r="M71" s="10"/>
      <c r="N71" s="10"/>
      <c r="O71" s="10">
        <f t="shared" si="18"/>
        <v>40961.307321000008</v>
      </c>
      <c r="P71" s="10">
        <f t="shared" si="19"/>
        <v>1146402.9417060001</v>
      </c>
      <c r="Q71" s="10">
        <f t="shared" si="20"/>
        <v>32084906.237316001</v>
      </c>
      <c r="R71" s="10">
        <f t="shared" si="21"/>
        <v>737775.30053700006</v>
      </c>
      <c r="S71" s="10">
        <f t="shared" si="22"/>
        <v>20648456.559882</v>
      </c>
      <c r="T71" s="11">
        <f t="shared" si="23"/>
        <v>13288452.680889001</v>
      </c>
    </row>
    <row r="72" spans="1:20" x14ac:dyDescent="0.2">
      <c r="A72" s="9">
        <v>66</v>
      </c>
      <c r="B72" s="14">
        <v>672</v>
      </c>
      <c r="C72" s="10">
        <f>'3 Data'!D74</f>
        <v>162.04400000000004</v>
      </c>
      <c r="D72" s="10">
        <f>'3 Data'!H74</f>
        <v>5539.8410000000003</v>
      </c>
      <c r="E72" s="10">
        <f>'3 Data'!Q74</f>
        <v>3466.2950000000001</v>
      </c>
      <c r="F72" s="10">
        <f>'4 Results'!$E$24*C72+'4 Results'!$E$25*D72</f>
        <v>3532.0316042806999</v>
      </c>
      <c r="G72" s="14">
        <f t="shared" si="16"/>
        <v>-65.736604280699794</v>
      </c>
      <c r="H72" s="10">
        <f t="shared" si="17"/>
        <v>4321.3011423573189</v>
      </c>
      <c r="I72" s="10">
        <f>'4 Results'!$E$24*C72</f>
        <v>240.2854298196911</v>
      </c>
      <c r="J72" s="10">
        <f>'4 Results'!$E$25*D72</f>
        <v>3291.7461744610086</v>
      </c>
      <c r="K72" s="10"/>
      <c r="L72" s="10"/>
      <c r="M72" s="10"/>
      <c r="N72" s="10"/>
      <c r="O72" s="10">
        <f t="shared" si="18"/>
        <v>26258.257936000013</v>
      </c>
      <c r="P72" s="10">
        <f t="shared" si="19"/>
        <v>897697.99500400026</v>
      </c>
      <c r="Q72" s="10">
        <f t="shared" si="20"/>
        <v>30689838.305281002</v>
      </c>
      <c r="R72" s="10">
        <f t="shared" si="21"/>
        <v>561692.30698000011</v>
      </c>
      <c r="S72" s="10">
        <f t="shared" si="22"/>
        <v>19202723.159095</v>
      </c>
      <c r="T72" s="11">
        <f t="shared" si="23"/>
        <v>12015201.027025001</v>
      </c>
    </row>
    <row r="73" spans="1:20" x14ac:dyDescent="0.2">
      <c r="A73" s="9">
        <v>67</v>
      </c>
      <c r="B73" s="14">
        <v>673</v>
      </c>
      <c r="C73" s="10">
        <f>'3 Data'!D75</f>
        <v>202.38600000000002</v>
      </c>
      <c r="D73" s="10">
        <f>'3 Data'!H75</f>
        <v>5261.6619999999994</v>
      </c>
      <c r="E73" s="10">
        <f>'3 Data'!Q75</f>
        <v>3421.8180000000002</v>
      </c>
      <c r="F73" s="10">
        <f>'4 Results'!$E$24*C73+'4 Results'!$E$25*D73</f>
        <v>3426.5597731126563</v>
      </c>
      <c r="G73" s="14">
        <f t="shared" si="16"/>
        <v>-4.7417731126561193</v>
      </c>
      <c r="H73" s="10">
        <f t="shared" si="17"/>
        <v>22.484412251908502</v>
      </c>
      <c r="I73" s="10">
        <f>'4 Results'!$E$24*C73</f>
        <v>300.10618720525287</v>
      </c>
      <c r="J73" s="10">
        <f>'4 Results'!$E$25*D73</f>
        <v>3126.4535859074035</v>
      </c>
      <c r="K73" s="10"/>
      <c r="L73" s="10"/>
      <c r="M73" s="10"/>
      <c r="N73" s="10"/>
      <c r="O73" s="10">
        <f t="shared" si="18"/>
        <v>40960.092996000007</v>
      </c>
      <c r="P73" s="10">
        <f t="shared" si="19"/>
        <v>1064886.725532</v>
      </c>
      <c r="Q73" s="10">
        <f t="shared" si="20"/>
        <v>27685087.002243992</v>
      </c>
      <c r="R73" s="10">
        <f t="shared" si="21"/>
        <v>692528.05774800014</v>
      </c>
      <c r="S73" s="10">
        <f t="shared" si="22"/>
        <v>18004449.741515998</v>
      </c>
      <c r="T73" s="11">
        <f t="shared" si="23"/>
        <v>11708838.425124001</v>
      </c>
    </row>
    <row r="74" spans="1:20" x14ac:dyDescent="0.2">
      <c r="A74" s="9">
        <v>68</v>
      </c>
      <c r="B74" s="14">
        <v>674</v>
      </c>
      <c r="C74" s="10">
        <f>'3 Data'!D76</f>
        <v>206.05599999999998</v>
      </c>
      <c r="D74" s="10">
        <f>'3 Data'!H76</f>
        <v>5033.3270000000002</v>
      </c>
      <c r="E74" s="10">
        <f>'3 Data'!Q76</f>
        <v>3300.9230000000002</v>
      </c>
      <c r="F74" s="10">
        <f>'4 Results'!$E$24*C74+'4 Results'!$E$25*D74</f>
        <v>3296.3262684762021</v>
      </c>
      <c r="G74" s="14">
        <f t="shared" si="16"/>
        <v>4.5967315237980984</v>
      </c>
      <c r="H74" s="10">
        <f t="shared" si="17"/>
        <v>21.129940701879189</v>
      </c>
      <c r="I74" s="10">
        <f>'4 Results'!$E$24*C74</f>
        <v>305.5482123801329</v>
      </c>
      <c r="J74" s="10">
        <f>'4 Results'!$E$25*D74</f>
        <v>2990.7780560960691</v>
      </c>
      <c r="K74" s="10"/>
      <c r="L74" s="10"/>
      <c r="M74" s="10"/>
      <c r="N74" s="10"/>
      <c r="O74" s="10">
        <f t="shared" si="18"/>
        <v>42459.075135999992</v>
      </c>
      <c r="P74" s="10">
        <f t="shared" si="19"/>
        <v>1037147.2283119999</v>
      </c>
      <c r="Q74" s="10">
        <f t="shared" si="20"/>
        <v>25334380.688929003</v>
      </c>
      <c r="R74" s="10">
        <f t="shared" si="21"/>
        <v>680174.98968799994</v>
      </c>
      <c r="S74" s="10">
        <f t="shared" si="22"/>
        <v>16614624.860821001</v>
      </c>
      <c r="T74" s="11">
        <f t="shared" si="23"/>
        <v>10896092.651929002</v>
      </c>
    </row>
    <row r="75" spans="1:20" x14ac:dyDescent="0.2">
      <c r="A75" s="9">
        <v>69</v>
      </c>
      <c r="B75" s="14">
        <v>675</v>
      </c>
      <c r="C75" s="10">
        <f>'3 Data'!D77</f>
        <v>147.03900000000004</v>
      </c>
      <c r="D75" s="10">
        <f>'3 Data'!H77</f>
        <v>4898.5209999999997</v>
      </c>
      <c r="E75" s="10">
        <f>'3 Data'!Q77</f>
        <v>3178.74</v>
      </c>
      <c r="F75" s="10">
        <f>'4 Results'!$E$24*C75+'4 Results'!$E$25*D75</f>
        <v>3128.7124022833877</v>
      </c>
      <c r="G75" s="14">
        <f t="shared" si="16"/>
        <v>50.027597716612036</v>
      </c>
      <c r="H75" s="10">
        <f t="shared" si="17"/>
        <v>2502.7605332951657</v>
      </c>
      <c r="I75" s="10">
        <f>'4 Results'!$E$24*C75</f>
        <v>218.03540590986128</v>
      </c>
      <c r="J75" s="10">
        <f>'4 Results'!$E$25*D75</f>
        <v>2910.6769963735264</v>
      </c>
      <c r="K75" s="10"/>
      <c r="L75" s="10"/>
      <c r="M75" s="10"/>
      <c r="N75" s="10"/>
      <c r="O75" s="10">
        <f t="shared" si="18"/>
        <v>21620.467521000013</v>
      </c>
      <c r="P75" s="10">
        <f t="shared" si="19"/>
        <v>720273.62931900017</v>
      </c>
      <c r="Q75" s="10">
        <f t="shared" si="20"/>
        <v>23995507.987440996</v>
      </c>
      <c r="R75" s="10">
        <f t="shared" si="21"/>
        <v>467398.75086000009</v>
      </c>
      <c r="S75" s="10">
        <f t="shared" si="22"/>
        <v>15571124.643539999</v>
      </c>
      <c r="T75" s="11">
        <f t="shared" si="23"/>
        <v>10104387.987599999</v>
      </c>
    </row>
    <row r="76" spans="1:20" x14ac:dyDescent="0.2">
      <c r="A76" s="9">
        <v>70</v>
      </c>
      <c r="B76" s="14">
        <v>676</v>
      </c>
      <c r="C76" s="10">
        <f>'3 Data'!D78</f>
        <v>162.37500000000006</v>
      </c>
      <c r="D76" s="10">
        <f>'3 Data'!H78</f>
        <v>4783.4849999999997</v>
      </c>
      <c r="E76" s="10">
        <f>'3 Data'!Q78</f>
        <v>3148.97</v>
      </c>
      <c r="F76" s="10">
        <f>'4 Results'!$E$24*C76+'4 Results'!$E$25*D76</f>
        <v>3083.0994231291415</v>
      </c>
      <c r="G76" s="14">
        <f t="shared" si="16"/>
        <v>65.870576870858258</v>
      </c>
      <c r="H76" s="10">
        <f t="shared" si="17"/>
        <v>4338.9328972996473</v>
      </c>
      <c r="I76" s="10">
        <f>'4 Results'!$E$24*C76</f>
        <v>240.77625007388332</v>
      </c>
      <c r="J76" s="10">
        <f>'4 Results'!$E$25*D76</f>
        <v>2842.3231730552584</v>
      </c>
      <c r="K76" s="10"/>
      <c r="L76" s="10"/>
      <c r="M76" s="10"/>
      <c r="N76" s="10"/>
      <c r="O76" s="10">
        <f t="shared" si="18"/>
        <v>26365.640625000018</v>
      </c>
      <c r="P76" s="10">
        <f t="shared" si="19"/>
        <v>776718.37687500019</v>
      </c>
      <c r="Q76" s="10">
        <f t="shared" si="20"/>
        <v>22881728.745224997</v>
      </c>
      <c r="R76" s="10">
        <f t="shared" si="21"/>
        <v>511314.00375000015</v>
      </c>
      <c r="S76" s="10">
        <f t="shared" si="22"/>
        <v>15063050.760449998</v>
      </c>
      <c r="T76" s="11">
        <f t="shared" si="23"/>
        <v>9916012.060899999</v>
      </c>
    </row>
    <row r="77" spans="1:20" x14ac:dyDescent="0.2">
      <c r="A77" s="9">
        <v>71</v>
      </c>
      <c r="B77" s="14">
        <v>677</v>
      </c>
      <c r="C77" s="10">
        <f>'3 Data'!D79</f>
        <v>142.03800000000001</v>
      </c>
      <c r="D77" s="10">
        <f>'3 Data'!H79</f>
        <v>4666.1730000000007</v>
      </c>
      <c r="E77" s="10">
        <f>'3 Data'!Q79</f>
        <v>2973.0210000000002</v>
      </c>
      <c r="F77" s="10">
        <f>'4 Results'!$E$24*C77+'4 Results'!$E$25*D77</f>
        <v>2983.2366816062768</v>
      </c>
      <c r="G77" s="14">
        <f>E77-F77</f>
        <v>-10.215681606276576</v>
      </c>
      <c r="H77" s="10">
        <f>G77*G77</f>
        <v>104.36015068081755</v>
      </c>
      <c r="I77" s="10">
        <f>'4 Results'!$E$24*C77</f>
        <v>210.61971983368269</v>
      </c>
      <c r="J77" s="10">
        <f>'4 Results'!$E$25*D77</f>
        <v>2772.6169617725941</v>
      </c>
      <c r="K77" s="10"/>
      <c r="L77" s="10"/>
      <c r="M77" s="10"/>
      <c r="N77" s="10"/>
      <c r="O77" s="10">
        <f t="shared" si="18"/>
        <v>20174.793444000003</v>
      </c>
      <c r="P77" s="10">
        <f t="shared" si="19"/>
        <v>662773.88057400018</v>
      </c>
      <c r="Q77" s="10">
        <f t="shared" si="20"/>
        <v>21773170.465929005</v>
      </c>
      <c r="R77" s="10">
        <f t="shared" si="21"/>
        <v>422281.95679800009</v>
      </c>
      <c r="S77" s="10">
        <f t="shared" si="22"/>
        <v>13872630.318633003</v>
      </c>
      <c r="T77" s="11">
        <f t="shared" si="23"/>
        <v>8838853.8664410003</v>
      </c>
    </row>
    <row r="78" spans="1:20" x14ac:dyDescent="0.2">
      <c r="A78" s="9">
        <v>72</v>
      </c>
      <c r="B78" s="14">
        <v>678</v>
      </c>
      <c r="C78" s="10">
        <f>'3 Data'!D80</f>
        <v>147.37300000000005</v>
      </c>
      <c r="D78" s="10">
        <f>'3 Data'!H80</f>
        <v>4446.93</v>
      </c>
      <c r="E78" s="10">
        <f>'3 Data'!Q80</f>
        <v>2881.1929999999998</v>
      </c>
      <c r="F78" s="10">
        <f>'4 Results'!$E$24*C78+'4 Results'!$E$25*D78</f>
        <v>2860.8745281640804</v>
      </c>
      <c r="G78" s="14">
        <f t="shared" ref="G78:G100" si="24">E78-F78</f>
        <v>20.318471835919354</v>
      </c>
      <c r="H78" s="10">
        <f t="shared" ref="H78:H100" si="25">G78*G78</f>
        <v>412.840297747048</v>
      </c>
      <c r="I78" s="10">
        <f>'4 Results'!$E$24*C78</f>
        <v>218.5306746859948</v>
      </c>
      <c r="J78" s="10">
        <f>'4 Results'!$E$25*D78</f>
        <v>2642.3438534780857</v>
      </c>
      <c r="K78" s="10"/>
      <c r="L78" s="10"/>
      <c r="M78" s="10"/>
      <c r="N78" s="10"/>
      <c r="O78" s="10">
        <f t="shared" ref="O78:O100" si="26">C78*C78</f>
        <v>21718.801129000014</v>
      </c>
      <c r="P78" s="10">
        <f t="shared" ref="P78:P100" si="27">C78*D78</f>
        <v>655357.41489000025</v>
      </c>
      <c r="Q78" s="10">
        <f t="shared" ref="Q78:Q100" si="28">D78*D78</f>
        <v>19775186.424900003</v>
      </c>
      <c r="R78" s="10">
        <f t="shared" ref="R78:R100" si="29">C78*E78</f>
        <v>424610.05598900007</v>
      </c>
      <c r="S78" s="10">
        <f t="shared" ref="S78:S100" si="30">D78*E78</f>
        <v>12812463.58749</v>
      </c>
      <c r="T78" s="11">
        <f t="shared" ref="T78:T100" si="31">E78*E78</f>
        <v>8301273.1032489985</v>
      </c>
    </row>
    <row r="79" spans="1:20" x14ac:dyDescent="0.2">
      <c r="A79" s="9">
        <v>73</v>
      </c>
      <c r="B79" s="14">
        <v>679</v>
      </c>
      <c r="C79" s="10">
        <f>'3 Data'!D81</f>
        <v>178.048</v>
      </c>
      <c r="D79" s="10">
        <f>'3 Data'!H81</f>
        <v>4342.683</v>
      </c>
      <c r="E79" s="10">
        <f>'3 Data'!Q81</f>
        <v>2756.6210000000001</v>
      </c>
      <c r="F79" s="10">
        <f>'4 Results'!$E$24*C79+'4 Results'!$E$25*D79</f>
        <v>2844.4176122352883</v>
      </c>
      <c r="G79" s="14">
        <f t="shared" si="24"/>
        <v>-87.796612235288194</v>
      </c>
      <c r="H79" s="10">
        <f t="shared" si="25"/>
        <v>7708.2451199935567</v>
      </c>
      <c r="I79" s="10">
        <f>'4 Results'!$E$24*C79</f>
        <v>264.01681153598008</v>
      </c>
      <c r="J79" s="10">
        <f>'4 Results'!$E$25*D79</f>
        <v>2580.4008006993081</v>
      </c>
      <c r="K79" s="10"/>
      <c r="L79" s="10"/>
      <c r="M79" s="10"/>
      <c r="N79" s="10"/>
      <c r="O79" s="10">
        <f t="shared" si="26"/>
        <v>31701.090304000001</v>
      </c>
      <c r="P79" s="10">
        <f t="shared" si="27"/>
        <v>773206.02278400003</v>
      </c>
      <c r="Q79" s="10">
        <f t="shared" si="28"/>
        <v>18858895.638489</v>
      </c>
      <c r="R79" s="10">
        <f t="shared" si="29"/>
        <v>490810.85580800002</v>
      </c>
      <c r="S79" s="10">
        <f t="shared" si="30"/>
        <v>11971131.154143</v>
      </c>
      <c r="T79" s="11">
        <f t="shared" si="31"/>
        <v>7598959.3376410007</v>
      </c>
    </row>
    <row r="80" spans="1:20" x14ac:dyDescent="0.2">
      <c r="A80" s="9">
        <v>74</v>
      </c>
      <c r="B80" s="14">
        <v>680</v>
      </c>
      <c r="C80" s="10">
        <f>'3 Data'!D82</f>
        <v>202.71899999999999</v>
      </c>
      <c r="D80" s="10">
        <f>'3 Data'!H82</f>
        <v>4143.4889999999996</v>
      </c>
      <c r="E80" s="10">
        <f>'3 Data'!Q82</f>
        <v>2747.2180000000003</v>
      </c>
      <c r="F80" s="10">
        <f>'4 Results'!$E$24*C80+'4 Results'!$E$25*D80</f>
        <v>2762.6406823725147</v>
      </c>
      <c r="G80" s="14">
        <f t="shared" si="24"/>
        <v>-15.422682372514373</v>
      </c>
      <c r="H80" s="10">
        <f t="shared" si="25"/>
        <v>237.85913156346558</v>
      </c>
      <c r="I80" s="10">
        <f>'4 Results'!$E$24*C80</f>
        <v>300.59997314073922</v>
      </c>
      <c r="J80" s="10">
        <f>'4 Results'!$E$25*D80</f>
        <v>2462.0407092317755</v>
      </c>
      <c r="K80" s="10"/>
      <c r="L80" s="10"/>
      <c r="M80" s="10"/>
      <c r="N80" s="10"/>
      <c r="O80" s="10">
        <f t="shared" si="26"/>
        <v>41094.992960999996</v>
      </c>
      <c r="P80" s="10">
        <f t="shared" si="27"/>
        <v>839963.94659099984</v>
      </c>
      <c r="Q80" s="10">
        <f t="shared" si="28"/>
        <v>17168501.093120996</v>
      </c>
      <c r="R80" s="10">
        <f t="shared" si="29"/>
        <v>556913.28574200009</v>
      </c>
      <c r="S80" s="10">
        <f t="shared" si="30"/>
        <v>11383067.563602</v>
      </c>
      <c r="T80" s="11">
        <f t="shared" si="31"/>
        <v>7547206.7395240013</v>
      </c>
    </row>
    <row r="81" spans="1:20" x14ac:dyDescent="0.2">
      <c r="A81" s="9">
        <v>75</v>
      </c>
      <c r="B81" s="14">
        <v>681</v>
      </c>
      <c r="C81" s="10">
        <f>'3 Data'!D83</f>
        <v>169.37600000000003</v>
      </c>
      <c r="D81" s="10">
        <f>'3 Data'!H83</f>
        <v>3887.835</v>
      </c>
      <c r="E81" s="10">
        <f>'3 Data'!Q83</f>
        <v>2555.261</v>
      </c>
      <c r="F81" s="10">
        <f>'4 Results'!$E$24*C81+'4 Results'!$E$25*D81</f>
        <v>2561.2899819265067</v>
      </c>
      <c r="G81" s="14">
        <f t="shared" si="24"/>
        <v>-6.0289819265067308</v>
      </c>
      <c r="H81" s="10">
        <f t="shared" si="25"/>
        <v>36.348623070144811</v>
      </c>
      <c r="I81" s="10">
        <f>'4 Results'!$E$24*C81</f>
        <v>251.15761744427439</v>
      </c>
      <c r="J81" s="10">
        <f>'4 Results'!$E$25*D81</f>
        <v>2310.1323644822323</v>
      </c>
      <c r="K81" s="10"/>
      <c r="L81" s="10"/>
      <c r="M81" s="10"/>
      <c r="N81" s="10"/>
      <c r="O81" s="10">
        <f t="shared" si="26"/>
        <v>28688.22937600001</v>
      </c>
      <c r="P81" s="10">
        <f t="shared" si="27"/>
        <v>658505.94096000015</v>
      </c>
      <c r="Q81" s="10">
        <f t="shared" si="28"/>
        <v>15115260.987225</v>
      </c>
      <c r="R81" s="10">
        <f t="shared" si="29"/>
        <v>432799.88713600009</v>
      </c>
      <c r="S81" s="10">
        <f t="shared" si="30"/>
        <v>9934433.1499349996</v>
      </c>
      <c r="T81" s="11">
        <f t="shared" si="31"/>
        <v>6529358.7781210002</v>
      </c>
    </row>
    <row r="82" spans="1:20" x14ac:dyDescent="0.2">
      <c r="A82" s="9">
        <v>76</v>
      </c>
      <c r="B82" s="14">
        <v>682</v>
      </c>
      <c r="C82" s="10">
        <f>'3 Data'!D84</f>
        <v>163.70699999999999</v>
      </c>
      <c r="D82" s="10">
        <f>'3 Data'!H84</f>
        <v>3813.2869999999998</v>
      </c>
      <c r="E82" s="10">
        <f>'3 Data'!Q84</f>
        <v>2493.154</v>
      </c>
      <c r="F82" s="10">
        <f>'4 Results'!$E$24*C82+'4 Results'!$E$25*D82</f>
        <v>2508.5877047084869</v>
      </c>
      <c r="G82" s="14">
        <f t="shared" si="24"/>
        <v>-15.433704708486857</v>
      </c>
      <c r="H82" s="10">
        <f t="shared" si="25"/>
        <v>238.19924102876939</v>
      </c>
      <c r="I82" s="10">
        <f>'4 Results'!$E$24*C82</f>
        <v>242.75139381582881</v>
      </c>
      <c r="J82" s="10">
        <f>'4 Results'!$E$25*D82</f>
        <v>2265.8363108926583</v>
      </c>
      <c r="K82" s="10"/>
      <c r="L82" s="10"/>
      <c r="M82" s="10"/>
      <c r="N82" s="10"/>
      <c r="O82" s="10">
        <f t="shared" si="26"/>
        <v>26799.981848999996</v>
      </c>
      <c r="P82" s="10">
        <f t="shared" si="27"/>
        <v>624261.77490899991</v>
      </c>
      <c r="Q82" s="10">
        <f t="shared" si="28"/>
        <v>14541157.744368998</v>
      </c>
      <c r="R82" s="10">
        <f t="shared" si="29"/>
        <v>408146.76187799999</v>
      </c>
      <c r="S82" s="10">
        <f t="shared" si="30"/>
        <v>9507111.7371979989</v>
      </c>
      <c r="T82" s="11">
        <f t="shared" si="31"/>
        <v>6215816.8677160004</v>
      </c>
    </row>
    <row r="83" spans="1:20" x14ac:dyDescent="0.2">
      <c r="A83" s="9">
        <v>77</v>
      </c>
      <c r="B83" s="14">
        <v>683</v>
      </c>
      <c r="C83" s="10">
        <f>'3 Data'!D85</f>
        <v>167.37599999999998</v>
      </c>
      <c r="D83" s="10">
        <f>'3 Data'!H85</f>
        <v>3665.3189999999995</v>
      </c>
      <c r="E83" s="10">
        <f>'3 Data'!Q85</f>
        <v>2430.7449999999999</v>
      </c>
      <c r="F83" s="10">
        <f>'4 Results'!$E$24*C83+'4 Results'!$E$25*D83</f>
        <v>2426.1063918951359</v>
      </c>
      <c r="G83" s="14">
        <f t="shared" si="24"/>
        <v>4.6386081048640335</v>
      </c>
      <c r="H83" s="10">
        <f t="shared" si="25"/>
        <v>21.516685150510302</v>
      </c>
      <c r="I83" s="10">
        <f>'4 Results'!$E$24*C83</f>
        <v>248.19193615006174</v>
      </c>
      <c r="J83" s="10">
        <f>'4 Results'!$E$25*D83</f>
        <v>2177.9144557450741</v>
      </c>
      <c r="K83" s="10"/>
      <c r="L83" s="10"/>
      <c r="M83" s="10"/>
      <c r="N83" s="10"/>
      <c r="O83" s="10">
        <f t="shared" si="26"/>
        <v>28014.725375999991</v>
      </c>
      <c r="P83" s="10">
        <f t="shared" si="27"/>
        <v>613486.43294399988</v>
      </c>
      <c r="Q83" s="10">
        <f t="shared" si="28"/>
        <v>13434563.371760996</v>
      </c>
      <c r="R83" s="10">
        <f t="shared" si="29"/>
        <v>406848.37511999992</v>
      </c>
      <c r="S83" s="10">
        <f t="shared" si="30"/>
        <v>8909455.8326549977</v>
      </c>
      <c r="T83" s="11">
        <f t="shared" si="31"/>
        <v>5908521.2550249994</v>
      </c>
    </row>
    <row r="84" spans="1:20" x14ac:dyDescent="0.2">
      <c r="A84" s="9">
        <v>78</v>
      </c>
      <c r="B84" s="14">
        <v>684</v>
      </c>
      <c r="C84" s="10">
        <f>'3 Data'!D86</f>
        <v>167.04300000000001</v>
      </c>
      <c r="D84" s="10">
        <f>'3 Data'!H86</f>
        <v>3575.7909999999997</v>
      </c>
      <c r="E84" s="10">
        <f>'3 Data'!Q86</f>
        <v>2383.0039999999999</v>
      </c>
      <c r="F84" s="10">
        <f>'4 Results'!$E$24*C84+'4 Results'!$E$25*D84</f>
        <v>2372.4155103196945</v>
      </c>
      <c r="G84" s="14">
        <f t="shared" si="24"/>
        <v>10.588489680305429</v>
      </c>
      <c r="H84" s="10">
        <f t="shared" si="25"/>
        <v>112.11611370993457</v>
      </c>
      <c r="I84" s="10">
        <f>'4 Results'!$E$24*C84</f>
        <v>247.69815021457538</v>
      </c>
      <c r="J84" s="10">
        <f>'4 Results'!$E$25*D84</f>
        <v>2124.717360105119</v>
      </c>
      <c r="K84" s="10"/>
      <c r="L84" s="10"/>
      <c r="M84" s="10"/>
      <c r="N84" s="10"/>
      <c r="O84" s="10">
        <f t="shared" si="26"/>
        <v>27903.363849000001</v>
      </c>
      <c r="P84" s="10">
        <f t="shared" si="27"/>
        <v>597310.85601300001</v>
      </c>
      <c r="Q84" s="10">
        <f t="shared" si="28"/>
        <v>12786281.275680998</v>
      </c>
      <c r="R84" s="10">
        <f t="shared" si="29"/>
        <v>398064.13717200002</v>
      </c>
      <c r="S84" s="10">
        <f t="shared" si="30"/>
        <v>8521124.2561639994</v>
      </c>
      <c r="T84" s="11">
        <f t="shared" si="31"/>
        <v>5678708.0640159994</v>
      </c>
    </row>
    <row r="85" spans="1:20" x14ac:dyDescent="0.2">
      <c r="A85" s="9">
        <v>79</v>
      </c>
      <c r="B85" s="14">
        <v>685</v>
      </c>
      <c r="C85" s="10">
        <f>'3 Data'!D87</f>
        <v>136.70000000000005</v>
      </c>
      <c r="D85" s="10">
        <f>'3 Data'!H87</f>
        <v>3592.0950000000003</v>
      </c>
      <c r="E85" s="10">
        <f>'3 Data'!Q87</f>
        <v>2352.2950000000001</v>
      </c>
      <c r="F85" s="10">
        <f>'4 Results'!$E$24*C85+'4 Results'!$E$25*D85</f>
        <v>2337.1094328789286</v>
      </c>
      <c r="G85" s="14">
        <f t="shared" si="24"/>
        <v>15.185567121071472</v>
      </c>
      <c r="H85" s="10">
        <f t="shared" si="25"/>
        <v>230.6014487885669</v>
      </c>
      <c r="I85" s="10">
        <f>'4 Results'!$E$24*C85</f>
        <v>202.70431645942941</v>
      </c>
      <c r="J85" s="10">
        <f>'4 Results'!$E$25*D85</f>
        <v>2134.4051164194993</v>
      </c>
      <c r="K85" s="10"/>
      <c r="L85" s="10"/>
      <c r="M85" s="10"/>
      <c r="N85" s="10"/>
      <c r="O85" s="10">
        <f t="shared" si="26"/>
        <v>18686.890000000014</v>
      </c>
      <c r="P85" s="10">
        <f t="shared" si="27"/>
        <v>491039.3865000002</v>
      </c>
      <c r="Q85" s="10">
        <f t="shared" si="28"/>
        <v>12903146.489025002</v>
      </c>
      <c r="R85" s="10">
        <f t="shared" si="29"/>
        <v>321558.72650000011</v>
      </c>
      <c r="S85" s="10">
        <f t="shared" si="30"/>
        <v>8449667.1080250014</v>
      </c>
      <c r="T85" s="11">
        <f t="shared" si="31"/>
        <v>5533291.7670250004</v>
      </c>
    </row>
    <row r="86" spans="1:20" x14ac:dyDescent="0.2">
      <c r="A86" s="9">
        <v>80</v>
      </c>
      <c r="B86" s="14">
        <v>686</v>
      </c>
      <c r="C86" s="10">
        <f>'3 Data'!D88</f>
        <v>130.03399999999999</v>
      </c>
      <c r="D86" s="10">
        <f>'3 Data'!H88</f>
        <v>3470.5389999999998</v>
      </c>
      <c r="E86" s="10">
        <f>'3 Data'!Q88</f>
        <v>2257.5230000000001</v>
      </c>
      <c r="F86" s="10">
        <f>'4 Results'!$E$24*C86+'4 Results'!$E$25*D86</f>
        <v>2254.9968419933998</v>
      </c>
      <c r="G86" s="14">
        <f t="shared" si="24"/>
        <v>2.5261580066003262</v>
      </c>
      <c r="H86" s="10">
        <f t="shared" si="25"/>
        <v>6.3814742743109338</v>
      </c>
      <c r="I86" s="10">
        <f>'4 Results'!$E$24*C86</f>
        <v>192.8197007058188</v>
      </c>
      <c r="J86" s="10">
        <f>'4 Results'!$E$25*D86</f>
        <v>2062.177141287581</v>
      </c>
      <c r="K86" s="10"/>
      <c r="L86" s="10"/>
      <c r="M86" s="10"/>
      <c r="N86" s="10"/>
      <c r="O86" s="10">
        <f t="shared" si="26"/>
        <v>16908.841155999999</v>
      </c>
      <c r="P86" s="10">
        <f t="shared" si="27"/>
        <v>451288.06832599995</v>
      </c>
      <c r="Q86" s="10">
        <f t="shared" si="28"/>
        <v>12044640.950520998</v>
      </c>
      <c r="R86" s="10">
        <f t="shared" si="29"/>
        <v>293554.74578200001</v>
      </c>
      <c r="S86" s="10">
        <f t="shared" si="30"/>
        <v>7834821.6148969997</v>
      </c>
      <c r="T86" s="11">
        <f t="shared" si="31"/>
        <v>5096410.0955290003</v>
      </c>
    </row>
    <row r="87" spans="1:20" x14ac:dyDescent="0.2">
      <c r="A87" s="9">
        <v>81</v>
      </c>
      <c r="B87" s="14">
        <v>687</v>
      </c>
      <c r="C87" s="10">
        <f>'3 Data'!D89</f>
        <v>131.03300000000002</v>
      </c>
      <c r="D87" s="10">
        <f>'3 Data'!H89</f>
        <v>3375.3269999999998</v>
      </c>
      <c r="E87" s="10">
        <f>'3 Data'!Q89</f>
        <v>2166.39</v>
      </c>
      <c r="F87" s="10">
        <f>'4 Results'!$E$24*C87+'4 Results'!$E$25*D87</f>
        <v>2199.9036994192916</v>
      </c>
      <c r="G87" s="14">
        <f t="shared" si="24"/>
        <v>-33.513699419291697</v>
      </c>
      <c r="H87" s="10">
        <f t="shared" si="25"/>
        <v>1123.1680487666326</v>
      </c>
      <c r="I87" s="10">
        <f>'4 Results'!$E$24*C87</f>
        <v>194.30105851227802</v>
      </c>
      <c r="J87" s="10">
        <f>'4 Results'!$E$25*D87</f>
        <v>2005.6026409070137</v>
      </c>
      <c r="K87" s="10"/>
      <c r="L87" s="10"/>
      <c r="M87" s="10"/>
      <c r="N87" s="10"/>
      <c r="O87" s="10">
        <f t="shared" si="26"/>
        <v>17169.647089000006</v>
      </c>
      <c r="P87" s="10">
        <f t="shared" si="27"/>
        <v>442279.22279100004</v>
      </c>
      <c r="Q87" s="10">
        <f t="shared" si="28"/>
        <v>11392832.356928999</v>
      </c>
      <c r="R87" s="10">
        <f t="shared" si="29"/>
        <v>283868.58087000001</v>
      </c>
      <c r="S87" s="10">
        <f t="shared" si="30"/>
        <v>7312274.6595299989</v>
      </c>
      <c r="T87" s="11">
        <f t="shared" si="31"/>
        <v>4693245.6320999991</v>
      </c>
    </row>
    <row r="88" spans="1:20" x14ac:dyDescent="0.2">
      <c r="A88" s="9">
        <v>82</v>
      </c>
      <c r="B88" s="14">
        <v>688</v>
      </c>
      <c r="C88" s="10">
        <f>'3 Data'!D90</f>
        <v>122.03000000000003</v>
      </c>
      <c r="D88" s="10">
        <f>'3 Data'!H90</f>
        <v>3264.4019999999996</v>
      </c>
      <c r="E88" s="10">
        <f>'3 Data'!Q90</f>
        <v>2118.6419999999998</v>
      </c>
      <c r="F88" s="10">
        <f>'4 Results'!$E$24*C88+'4 Results'!$E$25*D88</f>
        <v>2120.6425976609416</v>
      </c>
      <c r="G88" s="14">
        <f t="shared" si="24"/>
        <v>-2.0005976609418212</v>
      </c>
      <c r="H88" s="10">
        <f t="shared" si="25"/>
        <v>4.0023910009658863</v>
      </c>
      <c r="I88" s="10">
        <f>'4 Results'!$E$24*C88</f>
        <v>180.95104416638017</v>
      </c>
      <c r="J88" s="10">
        <f>'4 Results'!$E$25*D88</f>
        <v>1939.6915534945613</v>
      </c>
      <c r="K88" s="10"/>
      <c r="L88" s="10"/>
      <c r="M88" s="10"/>
      <c r="N88" s="10"/>
      <c r="O88" s="10">
        <f t="shared" si="26"/>
        <v>14891.320900000008</v>
      </c>
      <c r="P88" s="10">
        <f t="shared" si="27"/>
        <v>398354.97606000007</v>
      </c>
      <c r="Q88" s="10">
        <f t="shared" si="28"/>
        <v>10656320.417603998</v>
      </c>
      <c r="R88" s="10">
        <f t="shared" si="29"/>
        <v>258537.88326000003</v>
      </c>
      <c r="S88" s="10">
        <f t="shared" si="30"/>
        <v>6916099.1820839988</v>
      </c>
      <c r="T88" s="11">
        <f t="shared" si="31"/>
        <v>4488643.924163999</v>
      </c>
    </row>
    <row r="89" spans="1:20" x14ac:dyDescent="0.2">
      <c r="A89" s="9">
        <v>83</v>
      </c>
      <c r="B89" s="14">
        <v>689</v>
      </c>
      <c r="C89" s="10">
        <f>'3 Data'!D91</f>
        <v>132.03299999999996</v>
      </c>
      <c r="D89" s="10">
        <f>'3 Data'!H91</f>
        <v>3080.3789999999999</v>
      </c>
      <c r="E89" s="10">
        <f>'3 Data'!Q91</f>
        <v>2103.6120000000001</v>
      </c>
      <c r="F89" s="10">
        <f>'4 Results'!$E$24*C89+'4 Results'!$E$25*D89</f>
        <v>2026.1298944939122</v>
      </c>
      <c r="G89" s="14">
        <f t="shared" si="24"/>
        <v>77.482105506087919</v>
      </c>
      <c r="H89" s="10">
        <f t="shared" si="25"/>
        <v>6003.4766736565398</v>
      </c>
      <c r="I89" s="10">
        <f>'4 Results'!$E$24*C89</f>
        <v>195.78389915938422</v>
      </c>
      <c r="J89" s="10">
        <f>'4 Results'!$E$25*D89</f>
        <v>1830.345995334528</v>
      </c>
      <c r="K89" s="10"/>
      <c r="L89" s="10"/>
      <c r="M89" s="10"/>
      <c r="N89" s="10"/>
      <c r="O89" s="10">
        <f t="shared" si="26"/>
        <v>17432.71308899999</v>
      </c>
      <c r="P89" s="10">
        <f t="shared" si="27"/>
        <v>406711.68050699984</v>
      </c>
      <c r="Q89" s="10">
        <f t="shared" si="28"/>
        <v>9488734.7836409993</v>
      </c>
      <c r="R89" s="10">
        <f t="shared" si="29"/>
        <v>277746.2031959999</v>
      </c>
      <c r="S89" s="10">
        <f t="shared" si="30"/>
        <v>6479922.2289479999</v>
      </c>
      <c r="T89" s="11">
        <f t="shared" si="31"/>
        <v>4425183.4465439999</v>
      </c>
    </row>
    <row r="90" spans="1:20" x14ac:dyDescent="0.2">
      <c r="A90" s="9">
        <v>84</v>
      </c>
      <c r="B90" s="14">
        <v>690</v>
      </c>
      <c r="C90" s="10">
        <f>'3 Data'!D92</f>
        <v>157.03800000000001</v>
      </c>
      <c r="D90" s="10">
        <f>'3 Data'!H92</f>
        <v>3094.741</v>
      </c>
      <c r="E90" s="10">
        <f>'3 Data'!Q92</f>
        <v>2041.509</v>
      </c>
      <c r="F90" s="10">
        <f>'4 Results'!$E$24*C90+'4 Results'!$E$25*D90</f>
        <v>2071.7421543759783</v>
      </c>
      <c r="G90" s="14">
        <f t="shared" si="24"/>
        <v>-30.233154375978302</v>
      </c>
      <c r="H90" s="10">
        <f t="shared" si="25"/>
        <v>914.04362352173598</v>
      </c>
      <c r="I90" s="10">
        <f>'4 Results'!$E$24*C90</f>
        <v>232.86232954027699</v>
      </c>
      <c r="J90" s="10">
        <f>'4 Results'!$E$25*D90</f>
        <v>1838.8798248357011</v>
      </c>
      <c r="K90" s="10"/>
      <c r="L90" s="10"/>
      <c r="M90" s="10"/>
      <c r="N90" s="10"/>
      <c r="O90" s="10">
        <f t="shared" si="26"/>
        <v>24660.933444000002</v>
      </c>
      <c r="P90" s="10">
        <f t="shared" si="27"/>
        <v>485991.93715800002</v>
      </c>
      <c r="Q90" s="10">
        <f t="shared" si="28"/>
        <v>9577421.8570809998</v>
      </c>
      <c r="R90" s="10">
        <f t="shared" si="29"/>
        <v>320594.49034200003</v>
      </c>
      <c r="S90" s="10">
        <f t="shared" si="30"/>
        <v>6317941.6041689999</v>
      </c>
      <c r="T90" s="11">
        <f t="shared" si="31"/>
        <v>4167758.9970809999</v>
      </c>
    </row>
    <row r="91" spans="1:20" x14ac:dyDescent="0.2">
      <c r="A91" s="9">
        <v>85</v>
      </c>
      <c r="B91" s="14">
        <v>691</v>
      </c>
      <c r="C91" s="10">
        <f>'3 Data'!D93</f>
        <v>190.38099999999997</v>
      </c>
      <c r="D91" s="10">
        <f>'3 Data'!H93</f>
        <v>2889.7360000000003</v>
      </c>
      <c r="E91" s="10">
        <f>'3 Data'!Q93</f>
        <v>1961.7370000000001</v>
      </c>
      <c r="F91" s="10">
        <f>'4 Results'!$E$24*C91+'4 Results'!$E$25*D91</f>
        <v>1999.3715510912416</v>
      </c>
      <c r="G91" s="14">
        <f t="shared" si="24"/>
        <v>-37.634551091241519</v>
      </c>
      <c r="H91" s="10">
        <f t="shared" si="25"/>
        <v>1416.3594358392681</v>
      </c>
      <c r="I91" s="10">
        <f>'4 Results'!$E$24*C91</f>
        <v>282.30468523674182</v>
      </c>
      <c r="J91" s="10">
        <f>'4 Results'!$E$25*D91</f>
        <v>1717.0668658544998</v>
      </c>
      <c r="K91" s="10"/>
      <c r="L91" s="10"/>
      <c r="M91" s="10"/>
      <c r="N91" s="10"/>
      <c r="O91" s="10">
        <f t="shared" si="26"/>
        <v>36244.925160999992</v>
      </c>
      <c r="P91" s="10">
        <f t="shared" si="27"/>
        <v>550150.82941599994</v>
      </c>
      <c r="Q91" s="10">
        <f t="shared" si="28"/>
        <v>8350574.1496960018</v>
      </c>
      <c r="R91" s="10">
        <f t="shared" si="29"/>
        <v>373477.45179699996</v>
      </c>
      <c r="S91" s="10">
        <f t="shared" si="30"/>
        <v>5668902.0314320009</v>
      </c>
      <c r="T91" s="11">
        <f t="shared" si="31"/>
        <v>3848412.0571690002</v>
      </c>
    </row>
    <row r="92" spans="1:20" x14ac:dyDescent="0.2">
      <c r="A92" s="9">
        <v>86</v>
      </c>
      <c r="B92" s="14">
        <v>692</v>
      </c>
      <c r="C92" s="10">
        <f>'3 Data'!D94</f>
        <v>146.70200000000006</v>
      </c>
      <c r="D92" s="10">
        <f>'3 Data'!H94</f>
        <v>2849.953</v>
      </c>
      <c r="E92" s="10">
        <f>'3 Data'!Q94</f>
        <v>1889.3250000000003</v>
      </c>
      <c r="F92" s="10">
        <f>'4 Results'!$E$24*C92+'4 Results'!$E$25*D92</f>
        <v>1910.9636922573197</v>
      </c>
      <c r="G92" s="14">
        <f t="shared" si="24"/>
        <v>-21.638692257319462</v>
      </c>
      <c r="H92" s="10">
        <f t="shared" si="25"/>
        <v>468.23300260697727</v>
      </c>
      <c r="I92" s="10">
        <f>'4 Results'!$E$24*C92</f>
        <v>217.5356886117865</v>
      </c>
      <c r="J92" s="10">
        <f>'4 Results'!$E$25*D92</f>
        <v>1693.4280036455332</v>
      </c>
      <c r="K92" s="10"/>
      <c r="L92" s="10"/>
      <c r="M92" s="10"/>
      <c r="N92" s="10"/>
      <c r="O92" s="10">
        <f t="shared" si="26"/>
        <v>21521.476804000016</v>
      </c>
      <c r="P92" s="10">
        <f t="shared" si="27"/>
        <v>418093.80500600016</v>
      </c>
      <c r="Q92" s="10">
        <f t="shared" si="28"/>
        <v>8122232.1022089999</v>
      </c>
      <c r="R92" s="10">
        <f t="shared" si="29"/>
        <v>277167.75615000015</v>
      </c>
      <c r="S92" s="10">
        <f t="shared" si="30"/>
        <v>5384487.4517250005</v>
      </c>
      <c r="T92" s="11">
        <f t="shared" si="31"/>
        <v>3569548.9556250009</v>
      </c>
    </row>
    <row r="93" spans="1:20" x14ac:dyDescent="0.2">
      <c r="A93" s="9">
        <v>87</v>
      </c>
      <c r="B93" s="14">
        <v>693</v>
      </c>
      <c r="C93" s="10">
        <f>'3 Data'!D95</f>
        <v>166.70699999999999</v>
      </c>
      <c r="D93" s="10">
        <f>'3 Data'!H95</f>
        <v>2695.681</v>
      </c>
      <c r="E93" s="10">
        <f>'3 Data'!Q95</f>
        <v>1826.2380000000001</v>
      </c>
      <c r="F93" s="10">
        <f>'4 Results'!$E$24*C93+'4 Results'!$E$25*D93</f>
        <v>1848.9602585751502</v>
      </c>
      <c r="G93" s="14">
        <f t="shared" si="24"/>
        <v>-22.722258575150136</v>
      </c>
      <c r="H93" s="10">
        <f t="shared" si="25"/>
        <v>516.30103475598389</v>
      </c>
      <c r="I93" s="10">
        <f>'4 Results'!$E$24*C93</f>
        <v>247.19991575714766</v>
      </c>
      <c r="J93" s="10">
        <f>'4 Results'!$E$25*D93</f>
        <v>1601.7603428180025</v>
      </c>
      <c r="K93" s="10"/>
      <c r="L93" s="10"/>
      <c r="M93" s="10"/>
      <c r="N93" s="10"/>
      <c r="O93" s="10">
        <f t="shared" si="26"/>
        <v>27791.223848999998</v>
      </c>
      <c r="P93" s="10">
        <f t="shared" si="27"/>
        <v>449388.892467</v>
      </c>
      <c r="Q93" s="10">
        <f t="shared" si="28"/>
        <v>7266696.0537609998</v>
      </c>
      <c r="R93" s="10">
        <f t="shared" si="29"/>
        <v>304446.65826599998</v>
      </c>
      <c r="S93" s="10">
        <f t="shared" si="30"/>
        <v>4922955.0780779999</v>
      </c>
      <c r="T93" s="11">
        <f t="shared" si="31"/>
        <v>3335145.2326440001</v>
      </c>
    </row>
    <row r="94" spans="1:20" x14ac:dyDescent="0.2">
      <c r="A94" s="9">
        <v>88</v>
      </c>
      <c r="B94" s="14">
        <v>694</v>
      </c>
      <c r="C94" s="10">
        <f>'3 Data'!D96</f>
        <v>142.37000000000006</v>
      </c>
      <c r="D94" s="10">
        <f>'3 Data'!H96</f>
        <v>2558.482</v>
      </c>
      <c r="E94" s="10">
        <f>'3 Data'!Q96</f>
        <v>1759.202</v>
      </c>
      <c r="F94" s="10">
        <f>'4 Results'!$E$24*C94+'4 Results'!$E$25*D94</f>
        <v>1731.3493972371618</v>
      </c>
      <c r="G94" s="14">
        <f t="shared" si="24"/>
        <v>27.85260276283816</v>
      </c>
      <c r="H94" s="10">
        <f t="shared" si="25"/>
        <v>775.76748066445987</v>
      </c>
      <c r="I94" s="10">
        <f>'4 Results'!$E$24*C94</f>
        <v>211.11202292852207</v>
      </c>
      <c r="J94" s="10">
        <f>'4 Results'!$E$25*D94</f>
        <v>1520.2373743086398</v>
      </c>
      <c r="K94" s="10"/>
      <c r="L94" s="10"/>
      <c r="M94" s="10"/>
      <c r="N94" s="10"/>
      <c r="O94" s="10">
        <f t="shared" si="26"/>
        <v>20269.216900000018</v>
      </c>
      <c r="P94" s="10">
        <f t="shared" si="27"/>
        <v>364251.08234000014</v>
      </c>
      <c r="Q94" s="10">
        <f t="shared" si="28"/>
        <v>6545830.144324</v>
      </c>
      <c r="R94" s="10">
        <f t="shared" si="29"/>
        <v>250457.58874000009</v>
      </c>
      <c r="S94" s="10">
        <f t="shared" si="30"/>
        <v>4500886.6513639996</v>
      </c>
      <c r="T94" s="11">
        <f t="shared" si="31"/>
        <v>3094791.676804</v>
      </c>
    </row>
    <row r="95" spans="1:20" x14ac:dyDescent="0.2">
      <c r="A95" s="9">
        <v>89</v>
      </c>
      <c r="B95" s="14">
        <v>695</v>
      </c>
      <c r="C95" s="10">
        <f>'3 Data'!D97</f>
        <v>113.02800000000002</v>
      </c>
      <c r="D95" s="10">
        <f>'3 Data'!H97</f>
        <v>2459.9639999999999</v>
      </c>
      <c r="E95" s="10">
        <f>'3 Data'!Q97</f>
        <v>1666.1119999999999</v>
      </c>
      <c r="F95" s="10">
        <f>'4 Results'!$E$24*C95+'4 Results'!$E$25*D95</f>
        <v>1629.3009777094583</v>
      </c>
      <c r="G95" s="14">
        <f t="shared" si="24"/>
        <v>36.811022290541587</v>
      </c>
      <c r="H95" s="10">
        <f t="shared" si="25"/>
        <v>1355.0513620747495</v>
      </c>
      <c r="I95" s="10">
        <f>'4 Results'!$E$24*C95</f>
        <v>167.60251266112937</v>
      </c>
      <c r="J95" s="10">
        <f>'4 Results'!$E$25*D95</f>
        <v>1461.6984650483289</v>
      </c>
      <c r="K95" s="10"/>
      <c r="L95" s="10"/>
      <c r="M95" s="10"/>
      <c r="N95" s="10"/>
      <c r="O95" s="10">
        <f t="shared" si="26"/>
        <v>12775.328784000005</v>
      </c>
      <c r="P95" s="10">
        <f t="shared" si="27"/>
        <v>278044.81099200004</v>
      </c>
      <c r="Q95" s="10">
        <f t="shared" si="28"/>
        <v>6051422.8812959995</v>
      </c>
      <c r="R95" s="10">
        <f t="shared" si="29"/>
        <v>188317.30713600002</v>
      </c>
      <c r="S95" s="10">
        <f t="shared" si="30"/>
        <v>4098575.5399679993</v>
      </c>
      <c r="T95" s="11">
        <f t="shared" si="31"/>
        <v>2775929.1965439995</v>
      </c>
    </row>
    <row r="96" spans="1:20" x14ac:dyDescent="0.2">
      <c r="A96" s="9">
        <v>90</v>
      </c>
      <c r="B96" s="14">
        <v>696</v>
      </c>
      <c r="C96" s="10">
        <f>'3 Data'!D98</f>
        <v>94.023000000000025</v>
      </c>
      <c r="D96" s="10">
        <f>'3 Data'!H98</f>
        <v>2454.5749999999998</v>
      </c>
      <c r="E96" s="10">
        <f>'3 Data'!Q98</f>
        <v>1663.4180000000001</v>
      </c>
      <c r="F96" s="10">
        <f>'4 Results'!$E$24*C96+'4 Results'!$E$25*D96</f>
        <v>1597.9174740143071</v>
      </c>
      <c r="G96" s="14">
        <f t="shared" si="24"/>
        <v>65.500525985693002</v>
      </c>
      <c r="H96" s="10">
        <f t="shared" si="25"/>
        <v>4290.3189044024439</v>
      </c>
      <c r="I96" s="10">
        <f>'4 Results'!$E$24*C96</f>
        <v>139.4211261628744</v>
      </c>
      <c r="J96" s="10">
        <f>'4 Results'!$E$25*D96</f>
        <v>1458.4963478514328</v>
      </c>
      <c r="K96" s="10"/>
      <c r="L96" s="10"/>
      <c r="M96" s="10"/>
      <c r="N96" s="10"/>
      <c r="O96" s="10">
        <f t="shared" si="26"/>
        <v>8840.324529000005</v>
      </c>
      <c r="P96" s="10">
        <f t="shared" si="27"/>
        <v>230786.50522500003</v>
      </c>
      <c r="Q96" s="10">
        <f t="shared" si="28"/>
        <v>6024938.4306249991</v>
      </c>
      <c r="R96" s="10">
        <f t="shared" si="29"/>
        <v>156399.55061400007</v>
      </c>
      <c r="S96" s="10">
        <f t="shared" si="30"/>
        <v>4082984.2373500001</v>
      </c>
      <c r="T96" s="11">
        <f t="shared" si="31"/>
        <v>2766959.4427240002</v>
      </c>
    </row>
    <row r="97" spans="1:20" x14ac:dyDescent="0.2">
      <c r="A97" s="9">
        <v>91</v>
      </c>
      <c r="B97" s="14">
        <v>697</v>
      </c>
      <c r="C97" s="10">
        <f>'3 Data'!D99</f>
        <v>159.03800000000001</v>
      </c>
      <c r="D97" s="10">
        <f>'3 Data'!H99</f>
        <v>2300.0429999999997</v>
      </c>
      <c r="E97" s="10">
        <f>'3 Data'!Q99</f>
        <v>1574.6309999999999</v>
      </c>
      <c r="F97" s="10">
        <f>'4 Results'!$E$24*C97+'4 Results'!$E$25*D97</f>
        <v>1602.5022071418962</v>
      </c>
      <c r="G97" s="14">
        <f t="shared" si="24"/>
        <v>-27.871207141896321</v>
      </c>
      <c r="H97" s="10">
        <f t="shared" si="25"/>
        <v>776.80418754649247</v>
      </c>
      <c r="I97" s="10">
        <f>'4 Results'!$E$24*C97</f>
        <v>235.82801083448956</v>
      </c>
      <c r="J97" s="10">
        <f>'4 Results'!$E$25*D97</f>
        <v>1366.6741963074066</v>
      </c>
      <c r="K97" s="10"/>
      <c r="L97" s="10"/>
      <c r="M97" s="10"/>
      <c r="N97" s="10"/>
      <c r="O97" s="10">
        <f t="shared" si="26"/>
        <v>25293.085444000004</v>
      </c>
      <c r="P97" s="10">
        <f t="shared" si="27"/>
        <v>365794.23863399995</v>
      </c>
      <c r="Q97" s="10">
        <f t="shared" si="28"/>
        <v>5290197.8018489983</v>
      </c>
      <c r="R97" s="10">
        <f t="shared" si="29"/>
        <v>250426.16497799999</v>
      </c>
      <c r="S97" s="10">
        <f t="shared" si="30"/>
        <v>3621719.009132999</v>
      </c>
      <c r="T97" s="11">
        <f t="shared" si="31"/>
        <v>2479462.7861609994</v>
      </c>
    </row>
    <row r="98" spans="1:20" x14ac:dyDescent="0.2">
      <c r="A98" s="9">
        <v>92</v>
      </c>
      <c r="B98" s="14">
        <v>698</v>
      </c>
      <c r="C98" s="10">
        <f>'3 Data'!D100</f>
        <v>101.69200000000001</v>
      </c>
      <c r="D98" s="10">
        <f>'3 Data'!H100</f>
        <v>2127.1060000000002</v>
      </c>
      <c r="E98" s="10">
        <f>'3 Data'!Q100</f>
        <v>1506.268</v>
      </c>
      <c r="F98" s="10">
        <f>'4 Results'!$E$24*C98+'4 Results'!$E$25*D98</f>
        <v>1414.7089157062387</v>
      </c>
      <c r="G98" s="14">
        <f t="shared" si="24"/>
        <v>91.559084293761316</v>
      </c>
      <c r="H98" s="10">
        <f t="shared" si="25"/>
        <v>8383.0659167120903</v>
      </c>
      <c r="I98" s="10">
        <f>'4 Results'!$E$24*C98</f>
        <v>150.79303108553248</v>
      </c>
      <c r="J98" s="10">
        <f>'4 Results'!$E$25*D98</f>
        <v>1263.9158846207063</v>
      </c>
      <c r="K98" s="10"/>
      <c r="L98" s="10"/>
      <c r="M98" s="10"/>
      <c r="N98" s="10"/>
      <c r="O98" s="10">
        <f t="shared" si="26"/>
        <v>10341.262864000002</v>
      </c>
      <c r="P98" s="10">
        <f t="shared" si="27"/>
        <v>216309.66335200003</v>
      </c>
      <c r="Q98" s="10">
        <f t="shared" si="28"/>
        <v>4524579.9352360014</v>
      </c>
      <c r="R98" s="10">
        <f t="shared" si="29"/>
        <v>153175.40545600001</v>
      </c>
      <c r="S98" s="10">
        <f t="shared" si="30"/>
        <v>3203991.7004080005</v>
      </c>
      <c r="T98" s="11">
        <f t="shared" si="31"/>
        <v>2268843.2878240002</v>
      </c>
    </row>
    <row r="99" spans="1:20" x14ac:dyDescent="0.2">
      <c r="A99" s="9">
        <v>93</v>
      </c>
      <c r="B99" s="14">
        <v>699</v>
      </c>
      <c r="C99" s="10">
        <f>'3 Data'!D101</f>
        <v>97.356999999999971</v>
      </c>
      <c r="D99" s="10">
        <f>'3 Data'!H101</f>
        <v>2199.1890000000003</v>
      </c>
      <c r="E99" s="10">
        <f>'3 Data'!Q101</f>
        <v>1413.826</v>
      </c>
      <c r="F99" s="10">
        <f>'4 Results'!$E$24*C99+'4 Results'!$E$25*D99</f>
        <v>1451.1121642592193</v>
      </c>
      <c r="G99" s="14">
        <f t="shared" si="24"/>
        <v>-37.286164259219277</v>
      </c>
      <c r="H99" s="10">
        <f t="shared" si="25"/>
        <v>1390.258045165481</v>
      </c>
      <c r="I99" s="10">
        <f>'4 Results'!$E$24*C99</f>
        <v>144.36491688032666</v>
      </c>
      <c r="J99" s="10">
        <f>'4 Results'!$E$25*D99</f>
        <v>1306.7472473788926</v>
      </c>
      <c r="K99" s="10"/>
      <c r="L99" s="10"/>
      <c r="M99" s="10"/>
      <c r="N99" s="10"/>
      <c r="O99" s="10">
        <f t="shared" si="26"/>
        <v>9478.385448999994</v>
      </c>
      <c r="P99" s="10">
        <f t="shared" si="27"/>
        <v>214106.44347299996</v>
      </c>
      <c r="Q99" s="10">
        <f t="shared" si="28"/>
        <v>4836432.2577210013</v>
      </c>
      <c r="R99" s="10">
        <f t="shared" si="29"/>
        <v>137645.85788199995</v>
      </c>
      <c r="S99" s="10">
        <f t="shared" si="30"/>
        <v>3109270.5871140007</v>
      </c>
      <c r="T99" s="11">
        <f t="shared" si="31"/>
        <v>1998903.9582760001</v>
      </c>
    </row>
    <row r="100" spans="1:20" x14ac:dyDescent="0.2">
      <c r="A100" s="9">
        <v>94</v>
      </c>
      <c r="B100" s="14">
        <v>700</v>
      </c>
      <c r="C100" s="10">
        <f>'3 Data'!D102</f>
        <v>88.687000000000012</v>
      </c>
      <c r="D100" s="10">
        <f>'3 Data'!H102</f>
        <v>2078.348</v>
      </c>
      <c r="E100" s="10">
        <f>'3 Data'!Q102</f>
        <v>1355.7750000000001</v>
      </c>
      <c r="F100" s="10">
        <f>'4 Results'!$E$24*C100+'4 Results'!$E$25*D100</f>
        <v>1366.4528101872511</v>
      </c>
      <c r="G100" s="14">
        <f t="shared" si="24"/>
        <v>-10.677810187250998</v>
      </c>
      <c r="H100" s="10">
        <f t="shared" si="25"/>
        <v>114.01563039496119</v>
      </c>
      <c r="I100" s="10">
        <f>'4 Results'!$E$24*C100</f>
        <v>131.50868846991523</v>
      </c>
      <c r="J100" s="10">
        <f>'4 Results'!$E$25*D100</f>
        <v>1234.944121717336</v>
      </c>
      <c r="K100" s="10"/>
      <c r="L100" s="10"/>
      <c r="M100" s="10"/>
      <c r="N100" s="10"/>
      <c r="O100" s="10">
        <f t="shared" si="26"/>
        <v>7865.3839690000023</v>
      </c>
      <c r="P100" s="10">
        <f t="shared" si="27"/>
        <v>184322.44907600002</v>
      </c>
      <c r="Q100" s="10">
        <f t="shared" si="28"/>
        <v>4319530.4091039998</v>
      </c>
      <c r="R100" s="10">
        <f t="shared" si="29"/>
        <v>120239.61742500002</v>
      </c>
      <c r="S100" s="10">
        <f t="shared" si="30"/>
        <v>2817772.2597000003</v>
      </c>
      <c r="T100" s="11">
        <f t="shared" si="31"/>
        <v>1838125.8506250002</v>
      </c>
    </row>
    <row r="101" spans="1:20" x14ac:dyDescent="0.2">
      <c r="A101" s="9">
        <v>95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1"/>
    </row>
    <row r="102" spans="1:20" x14ac:dyDescent="0.2">
      <c r="A102" s="9">
        <v>96</v>
      </c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1"/>
    </row>
    <row r="103" spans="1:20" x14ac:dyDescent="0.2">
      <c r="A103" s="9">
        <v>97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1"/>
    </row>
    <row r="104" spans="1:20" x14ac:dyDescent="0.2">
      <c r="A104" s="9">
        <v>98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1"/>
    </row>
    <row r="105" spans="1:20" x14ac:dyDescent="0.2">
      <c r="A105" s="9">
        <v>99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1"/>
    </row>
    <row r="106" spans="1:20" x14ac:dyDescent="0.2">
      <c r="A106" s="9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1"/>
    </row>
    <row r="107" spans="1:20" x14ac:dyDescent="0.2">
      <c r="A107" s="15" t="s">
        <v>33</v>
      </c>
      <c r="B107" s="16"/>
      <c r="C107" s="16"/>
      <c r="D107" s="16"/>
      <c r="E107" s="17">
        <f>SUM(E5:E100)</f>
        <v>724503.81900000002</v>
      </c>
      <c r="F107" s="16"/>
      <c r="G107" s="17">
        <f>SUM(G5:G100)</f>
        <v>345.33591528491002</v>
      </c>
      <c r="H107" s="16">
        <f>SUM(H5:H100)</f>
        <v>573494.13733889849</v>
      </c>
      <c r="I107" s="16"/>
      <c r="J107" s="16"/>
      <c r="K107" s="16"/>
      <c r="L107" s="16"/>
      <c r="M107" s="16" t="s">
        <v>0</v>
      </c>
      <c r="N107" s="16"/>
      <c r="O107" s="16">
        <f t="shared" ref="O107:T107" si="32">SUM(O5:O100)</f>
        <v>10907640.696136005</v>
      </c>
      <c r="P107" s="16">
        <f t="shared" si="32"/>
        <v>455436583.97447306</v>
      </c>
      <c r="Q107" s="16">
        <f t="shared" si="32"/>
        <v>19838284854.561474</v>
      </c>
      <c r="R107" s="16">
        <f t="shared" si="32"/>
        <v>286792462.89738905</v>
      </c>
      <c r="S107" s="16">
        <f t="shared" si="32"/>
        <v>12463150806.659697</v>
      </c>
      <c r="T107" s="18">
        <f t="shared" si="32"/>
        <v>7831383699.6723242</v>
      </c>
    </row>
    <row r="108" spans="1:20" x14ac:dyDescent="0.2">
      <c r="A108" s="9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1"/>
    </row>
    <row r="109" spans="1:20" ht="13.5" thickBot="1" x14ac:dyDescent="0.25">
      <c r="A109" s="19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2"/>
    </row>
  </sheetData>
  <phoneticPr fontId="5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0 Instructions</vt:lpstr>
      <vt:lpstr>1 Raw Data</vt:lpstr>
      <vt:lpstr>2 Minus PBS</vt:lpstr>
      <vt:lpstr>3 Data</vt:lpstr>
      <vt:lpstr>4 Results</vt:lpstr>
      <vt:lpstr>5 Summary</vt:lpstr>
      <vt:lpstr>Exc 504</vt:lpstr>
      <vt:lpstr>Exc 590</vt:lpstr>
    </vt:vector>
  </TitlesOfParts>
  <Company>University of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T.W.J. Gadella; Nils Meiresonne</dc:creator>
  <cp:lastModifiedBy>Nils Meiresonne</cp:lastModifiedBy>
  <cp:lastPrinted>2016-12-19T18:47:38Z</cp:lastPrinted>
  <dcterms:created xsi:type="dcterms:W3CDTF">2008-01-27T21:09:45Z</dcterms:created>
  <dcterms:modified xsi:type="dcterms:W3CDTF">2017-11-09T13:02:10Z</dcterms:modified>
</cp:coreProperties>
</file>